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6" yWindow="240" windowWidth="9696" windowHeight="6996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  <sheet name="Sheet1" sheetId="16" r:id="rId13"/>
  </sheets>
  <calcPr calcId="145621"/>
</workbook>
</file>

<file path=xl/calcChain.xml><?xml version="1.0" encoding="utf-8"?>
<calcChain xmlns="http://schemas.openxmlformats.org/spreadsheetml/2006/main">
  <c r="G12" i="15" l="1"/>
  <c r="E12" i="15"/>
  <c r="E9" i="15" l="1"/>
  <c r="E11" i="15" s="1"/>
  <c r="G11" i="15" s="1"/>
  <c r="D11" i="11" l="1"/>
  <c r="A11" i="2" l="1"/>
  <c r="A11" i="11" l="1"/>
  <c r="A11" i="10" l="1"/>
  <c r="A11" i="9"/>
  <c r="A11" i="13"/>
  <c r="A11" i="14"/>
  <c r="A11" i="6"/>
  <c r="A11" i="5"/>
  <c r="A11" i="4"/>
  <c r="E9" i="2" l="1"/>
  <c r="D11" i="14"/>
  <c r="D11" i="9"/>
  <c r="D23" i="9" s="1"/>
  <c r="D23" i="11"/>
  <c r="E9" i="13"/>
  <c r="E11" i="13" s="1"/>
  <c r="A11" i="15"/>
  <c r="D22" i="15"/>
  <c r="F22" i="15"/>
  <c r="A11" i="3"/>
  <c r="E9" i="14"/>
  <c r="D22" i="14"/>
  <c r="F22" i="14"/>
  <c r="F25" i="13"/>
  <c r="E9" i="11"/>
  <c r="E11" i="1"/>
  <c r="E24" i="1" s="1"/>
  <c r="F24" i="1"/>
  <c r="D24" i="1"/>
  <c r="F25" i="2"/>
  <c r="D25" i="2"/>
  <c r="E9" i="3"/>
  <c r="E11" i="3" s="1"/>
  <c r="G11" i="3" s="1"/>
  <c r="F22" i="3"/>
  <c r="D22" i="3"/>
  <c r="E9" i="4"/>
  <c r="F23" i="4"/>
  <c r="D23" i="4"/>
  <c r="E9" i="5"/>
  <c r="E11" i="5" s="1"/>
  <c r="G11" i="5" s="1"/>
  <c r="F22" i="5"/>
  <c r="D22" i="5"/>
  <c r="E9" i="6"/>
  <c r="E11" i="6" s="1"/>
  <c r="G11" i="6" s="1"/>
  <c r="F22" i="6"/>
  <c r="D22" i="6"/>
  <c r="F23" i="11"/>
  <c r="E9" i="9"/>
  <c r="F23" i="9"/>
  <c r="E9" i="10"/>
  <c r="F22" i="10"/>
  <c r="D22" i="10"/>
  <c r="E11" i="2" l="1"/>
  <c r="G11" i="2" s="1"/>
  <c r="G25" i="2" s="1"/>
  <c r="E11" i="10"/>
  <c r="G11" i="10" s="1"/>
  <c r="G22" i="3"/>
  <c r="E11" i="14"/>
  <c r="E22" i="14" s="1"/>
  <c r="G11" i="1"/>
  <c r="G24" i="1" s="1"/>
  <c r="D25" i="13"/>
  <c r="E11" i="11"/>
  <c r="G11" i="11" s="1"/>
  <c r="G23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5" i="2"/>
  <c r="G22" i="15"/>
  <c r="G11" i="13"/>
  <c r="G25" i="13" s="1"/>
  <c r="E25" i="13"/>
  <c r="E23" i="9"/>
  <c r="E23" i="11"/>
  <c r="E23" i="4"/>
  <c r="G11" i="4"/>
  <c r="G23" i="4" s="1"/>
  <c r="E22" i="15"/>
</calcChain>
</file>

<file path=xl/sharedStrings.xml><?xml version="1.0" encoding="utf-8"?>
<sst xmlns="http://schemas.openxmlformats.org/spreadsheetml/2006/main" count="336" uniqueCount="68">
  <si>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</si>
  <si>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</si>
  <si>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</si>
  <si>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</si>
  <si>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</si>
  <si>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</si>
  <si>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</si>
  <si>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</si>
  <si>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</si>
  <si>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</si>
  <si>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</si>
  <si>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</si>
  <si>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</si>
  <si>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</si>
  <si>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</si>
  <si>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</si>
  <si>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</si>
  <si>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</si>
  <si>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</si>
  <si>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</si>
  <si>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</si>
  <si>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</si>
  <si>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</si>
  <si>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</si>
  <si>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</si>
  <si>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</si>
  <si>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</si>
  <si>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</si>
  <si>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</si>
  <si>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</si>
  <si>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</si>
  <si>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</si>
  <si>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</si>
  <si>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</si>
  <si>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</si>
  <si>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</si>
  <si>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</si>
  <si>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</si>
  <si>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</si>
  <si>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</si>
  <si>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</si>
  <si>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</si>
  <si>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</si>
  <si>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</si>
  <si>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</si>
  <si>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</si>
  <si>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</si>
  <si>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</si>
  <si>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</si>
  <si>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24704 Rockdale Rd, Union City, PA  16438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</si>
  <si>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</si>
  <si>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</si>
  <si>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</si>
  <si>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</si>
  <si>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</si>
  <si>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</si>
  <si>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</si>
  <si>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</si>
  <si>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</si>
  <si>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</si>
  <si>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</si>
  <si>
    <t>Mr. Dennis Olesnanik</t>
  </si>
  <si>
    <t>10662 West Middle Rd., Lake City, PA  16423</t>
  </si>
  <si>
    <t>Mr. Wade King</t>
  </si>
  <si>
    <t>1080 Rankine Avenue, Erie, PA  16511</t>
  </si>
  <si>
    <t>Agenda Review</t>
  </si>
  <si>
    <t>(jackson to foyle office)</t>
  </si>
  <si>
    <t>Curtze Foods - check preparation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</si>
</sst>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indexed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Border="1" applyAlignment="1" applyProtection="1">
      <alignment horizontal="lef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14" fontId="1" fillId="0" borderId="0" xfId="0" applyNumberFormat="1" applyFont="1" applyBorder="1" applyAlignment="1" applyProtection="1">
      <alignment horizontal="left"/>
      <protection locked="0"/>
    </xf>
    <xf numFmtId="14" fontId="6" fillId="0" borderId="0" xfId="0" applyNumberFormat="1" applyFont="1" applyBorder="1" applyAlignment="1" applyProtection="1">
      <alignment horizontal="left"/>
      <protection locked="0"/>
    </xf>
    <xf numFmtId="14" fontId="1" fillId="0" borderId="2" xfId="0" applyNumberFormat="1" applyFont="1" applyBorder="1" applyAlignment="1" applyProtection="1">
      <alignment horizontal="center"/>
    </xf>
    <xf numFmtId="7" fontId="1" fillId="0" borderId="1" xfId="0" applyNumberFormat="1" applyFont="1" applyBorder="1" applyAlignment="1" applyProtection="1">
      <alignment horizontal="right"/>
    </xf>
    <xf numFmtId="7" fontId="1" fillId="0" borderId="0" xfId="0" applyNumberFormat="1" applyFont="1" applyBorder="1" applyAlignment="1" applyProtection="1">
      <alignment horizontal="right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4" fontId="1" fillId="0" borderId="0" xfId="0" applyNumberFormat="1" applyFont="1" applyBorder="1" applyAlignment="1" applyProtection="1">
      <alignment horizontal="left"/>
    </xf>
    <xf numFmtId="7" fontId="1" fillId="0" borderId="1" xfId="0" applyNumberFormat="1" applyFont="1" applyBorder="1" applyProtection="1"/>
    <xf numFmtId="14" fontId="1" fillId="0" borderId="2" xfId="0" applyNumberFormat="1" applyFont="1" applyFill="1" applyBorder="1" applyAlignment="1" applyProtection="1">
      <alignment horizontal="center"/>
    </xf>
    <xf numFmtId="0" fontId="0" fillId="0" borderId="0" xfId="0" applyProtection="1"/>
    <xf numFmtId="14" fontId="6" fillId="0" borderId="2" xfId="0" applyNumberFormat="1" applyFont="1" applyBorder="1" applyAlignment="1" applyProtection="1">
      <alignment horizontal="left"/>
    </xf>
    <xf numFmtId="14" fontId="6" fillId="0" borderId="0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7" fontId="1" fillId="0" borderId="4" xfId="0" applyNumberFormat="1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5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7" fontId="3" fillId="0" borderId="1" xfId="0" applyNumberFormat="1" applyFont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right"/>
    </xf>
    <xf numFmtId="7" fontId="3" fillId="0" borderId="6" xfId="0" applyNumberFormat="1" applyFont="1" applyBorder="1" applyAlignment="1" applyProtection="1">
      <alignment horizontal="right"/>
    </xf>
    <xf numFmtId="1" fontId="3" fillId="0" borderId="6" xfId="0" applyNumberFormat="1" applyFont="1" applyBorder="1" applyAlignment="1" applyProtection="1">
      <alignment horizontal="right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14" fontId="3" fillId="0" borderId="2" xfId="0" applyNumberFormat="1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right"/>
    </xf>
    <xf numFmtId="7" fontId="3" fillId="0" borderId="1" xfId="0" applyNumberFormat="1" applyFont="1" applyBorder="1" applyProtection="1"/>
    <xf numFmtId="14" fontId="3" fillId="0" borderId="2" xfId="0" applyNumberFormat="1" applyFont="1" applyFill="1" applyBorder="1" applyAlignment="1" applyProtection="1">
      <alignment horizontal="center"/>
    </xf>
    <xf numFmtId="1" fontId="3" fillId="0" borderId="2" xfId="0" applyNumberFormat="1" applyFont="1" applyBorder="1" applyAlignment="1" applyProtection="1">
      <alignment horizontal="right"/>
    </xf>
    <xf numFmtId="0" fontId="3" fillId="0" borderId="2" xfId="0" applyFont="1" applyBorder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left"/>
    </xf>
    <xf numFmtId="7" fontId="3" fillId="0" borderId="4" xfId="0" applyNumberFormat="1" applyFont="1" applyBorder="1" applyAlignment="1" applyProtection="1">
      <alignment horizontal="center"/>
    </xf>
    <xf numFmtId="0" fontId="3" fillId="0" borderId="5" xfId="0" applyFont="1" applyBorder="1" applyProtection="1"/>
    <xf numFmtId="0" fontId="3" fillId="0" borderId="5" xfId="0" applyFont="1" applyBorder="1" applyAlignment="1" applyProtection="1">
      <alignment horizontal="left"/>
    </xf>
    <xf numFmtId="14" fontId="2" fillId="0" borderId="2" xfId="0" applyNumberFormat="1" applyFont="1" applyFill="1" applyBorder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7" fontId="3" fillId="0" borderId="0" xfId="0" applyNumberFormat="1" applyFont="1" applyBorder="1" applyProtection="1"/>
    <xf numFmtId="0" fontId="3" fillId="0" borderId="0" xfId="0" applyFont="1" applyFill="1" applyProtection="1"/>
    <xf numFmtId="14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7" fontId="3" fillId="0" borderId="14" xfId="0" applyNumberFormat="1" applyFont="1" applyBorder="1" applyAlignment="1" applyProtection="1">
      <alignment horizontal="right"/>
    </xf>
    <xf numFmtId="7" fontId="3" fillId="0" borderId="3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</xf>
    <xf numFmtId="14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7" fontId="1" fillId="0" borderId="0" xfId="0" applyNumberFormat="1" applyFont="1" applyBorder="1" applyProtection="1"/>
    <xf numFmtId="0" fontId="3" fillId="0" borderId="0" xfId="0" applyFont="1" applyBorder="1" applyAlignment="1" applyProtection="1">
      <alignment horizontal="center"/>
    </xf>
    <xf numFmtId="7" fontId="1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0" fillId="0" borderId="0" xfId="0" applyBorder="1" applyProtection="1"/>
    <xf numFmtId="0" fontId="0" fillId="0" borderId="2" xfId="0" applyBorder="1" applyProtection="1"/>
    <xf numFmtId="0" fontId="0" fillId="0" borderId="3" xfId="0" applyBorder="1" applyProtection="1"/>
    <xf numFmtId="14" fontId="3" fillId="0" borderId="0" xfId="0" applyNumberFormat="1" applyFont="1" applyFill="1" applyBorder="1" applyAlignment="1" applyProtection="1">
      <alignment horizontal="center"/>
    </xf>
    <xf numFmtId="14" fontId="3" fillId="0" borderId="12" xfId="0" applyNumberFormat="1" applyFont="1" applyBorder="1" applyAlignment="1" applyProtection="1">
      <alignment horizontal="center"/>
    </xf>
    <xf numFmtId="14" fontId="3" fillId="0" borderId="13" xfId="0" applyNumberFormat="1" applyFont="1" applyBorder="1" applyAlignment="1" applyProtection="1">
      <alignment horizontal="left"/>
    </xf>
    <xf numFmtId="7" fontId="3" fillId="0" borderId="13" xfId="0" applyNumberFormat="1" applyFont="1" applyBorder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7" fontId="3" fillId="0" borderId="5" xfId="0" applyNumberFormat="1" applyFont="1" applyBorder="1" applyAlignment="1" applyProtection="1">
      <alignment horizontal="right"/>
    </xf>
    <xf numFmtId="7" fontId="3" fillId="0" borderId="15" xfId="0" applyNumberFormat="1" applyFont="1" applyBorder="1" applyAlignment="1" applyProtection="1">
      <alignment horizontal="right"/>
    </xf>
    <xf numFmtId="0" fontId="1" fillId="0" borderId="13" xfId="0" applyFont="1" applyBorder="1" applyAlignment="1" applyProtection="1">
      <alignment horizontal="right"/>
    </xf>
    <xf numFmtId="14" fontId="1" fillId="0" borderId="13" xfId="0" applyNumberFormat="1" applyFont="1" applyBorder="1" applyAlignment="1" applyProtection="1">
      <alignment horizontal="left"/>
    </xf>
    <xf numFmtId="7" fontId="1" fillId="0" borderId="13" xfId="0" applyNumberFormat="1" applyFont="1" applyBorder="1" applyAlignment="1" applyProtection="1">
      <alignment horizontal="right"/>
    </xf>
    <xf numFmtId="7" fontId="1" fillId="0" borderId="13" xfId="0" applyNumberFormat="1" applyFont="1" applyBorder="1" applyProtection="1"/>
    <xf numFmtId="7" fontId="1" fillId="0" borderId="5" xfId="0" applyNumberFormat="1" applyFont="1" applyBorder="1" applyAlignment="1" applyProtection="1">
      <alignment horizontal="right"/>
    </xf>
    <xf numFmtId="0" fontId="3" fillId="0" borderId="13" xfId="0" applyFont="1" applyBorder="1" applyAlignment="1" applyProtection="1">
      <alignment horizontal="right"/>
    </xf>
    <xf numFmtId="7" fontId="3" fillId="0" borderId="13" xfId="0" applyNumberFormat="1" applyFont="1" applyBorder="1" applyProtection="1"/>
    <xf numFmtId="1" fontId="3" fillId="0" borderId="0" xfId="0" applyNumberFormat="1" applyFont="1" applyBorder="1" applyAlignment="1" applyProtection="1">
      <alignment horizontal="center"/>
    </xf>
    <xf numFmtId="1" fontId="3" fillId="0" borderId="0" xfId="0" applyNumberFormat="1" applyFont="1" applyBorder="1" applyAlignment="1" applyProtection="1">
      <alignment horizontal="right"/>
    </xf>
    <xf numFmtId="1" fontId="3" fillId="0" borderId="5" xfId="0" applyNumberFormat="1" applyFont="1" applyBorder="1" applyAlignment="1" applyProtection="1">
      <alignment horizontal="right"/>
    </xf>
    <xf numFmtId="7" fontId="2" fillId="0" borderId="5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1" fontId="3" fillId="0" borderId="0" xfId="0" applyNumberFormat="1" applyFont="1" applyBorder="1" applyAlignment="1" applyProtection="1">
      <alignment horizontal="right"/>
      <protection locked="0"/>
    </xf>
    <xf numFmtId="14" fontId="1" fillId="0" borderId="0" xfId="0" applyNumberFormat="1" applyFont="1" applyBorder="1" applyAlignment="1" applyProtection="1">
      <alignment horizontal="center"/>
      <protection locked="0"/>
    </xf>
    <xf numFmtId="7" fontId="1" fillId="0" borderId="0" xfId="0" applyNumberFormat="1" applyFont="1" applyBorder="1"/>
    <xf numFmtId="0" fontId="1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horizontal="right"/>
      <protection locked="0"/>
    </xf>
    <xf numFmtId="0" fontId="3" fillId="3" borderId="7" xfId="0" applyFont="1" applyFill="1" applyBorder="1" applyAlignment="1" applyProtection="1">
      <alignment horizontal="left"/>
    </xf>
    <xf numFmtId="0" fontId="3" fillId="3" borderId="8" xfId="0" applyFont="1" applyFill="1" applyBorder="1" applyProtection="1"/>
    <xf numFmtId="0" fontId="3" fillId="3" borderId="8" xfId="0" applyFont="1" applyFill="1" applyBorder="1" applyAlignment="1" applyProtection="1">
      <alignment horizontal="left"/>
    </xf>
    <xf numFmtId="0" fontId="3" fillId="3" borderId="9" xfId="0" applyFont="1" applyFill="1" applyBorder="1" applyProtection="1"/>
    <xf numFmtId="165" fontId="2" fillId="3" borderId="8" xfId="0" applyNumberFormat="1" applyFont="1" applyFill="1" applyBorder="1" applyProtection="1"/>
    <xf numFmtId="0" fontId="3" fillId="3" borderId="7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>
      <alignment horizontal="center"/>
    </xf>
    <xf numFmtId="164" fontId="3" fillId="3" borderId="6" xfId="0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/>
    </xf>
    <xf numFmtId="0" fontId="3" fillId="3" borderId="13" xfId="0" applyFont="1" applyFill="1" applyBorder="1" applyProtection="1"/>
    <xf numFmtId="0" fontId="3" fillId="3" borderId="13" xfId="0" applyFont="1" applyFill="1" applyBorder="1" applyAlignment="1" applyProtection="1">
      <alignment horizontal="left"/>
    </xf>
    <xf numFmtId="0" fontId="3" fillId="3" borderId="14" xfId="0" applyFont="1" applyFill="1" applyBorder="1" applyProtection="1"/>
    <xf numFmtId="0" fontId="3" fillId="3" borderId="2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0" fontId="3" fillId="3" borderId="0" xfId="0" applyFont="1" applyFill="1" applyBorder="1" applyAlignment="1" applyProtection="1">
      <alignment horizontal="left"/>
    </xf>
    <xf numFmtId="0" fontId="3" fillId="3" borderId="3" xfId="0" applyFont="1" applyFill="1" applyBorder="1" applyProtection="1"/>
    <xf numFmtId="0" fontId="3" fillId="3" borderId="5" xfId="0" applyFont="1" applyFill="1" applyBorder="1" applyProtection="1"/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left"/>
    </xf>
    <xf numFmtId="0" fontId="3" fillId="3" borderId="15" xfId="0" applyFont="1" applyFill="1" applyBorder="1" applyProtection="1"/>
    <xf numFmtId="0" fontId="7" fillId="3" borderId="7" xfId="0" applyFont="1" applyFill="1" applyBorder="1" applyProtection="1"/>
    <xf numFmtId="0" fontId="8" fillId="3" borderId="8" xfId="0" applyFont="1" applyFill="1" applyBorder="1" applyProtection="1"/>
    <xf numFmtId="0" fontId="8" fillId="3" borderId="9" xfId="0" applyFont="1" applyFill="1" applyBorder="1" applyProtection="1"/>
    <xf numFmtId="0" fontId="8" fillId="3" borderId="2" xfId="0" applyFont="1" applyFill="1" applyBorder="1" applyProtection="1"/>
    <xf numFmtId="0" fontId="8" fillId="3" borderId="0" xfId="0" applyFont="1" applyFill="1" applyBorder="1" applyProtection="1"/>
    <xf numFmtId="0" fontId="8" fillId="3" borderId="3" xfId="0" applyFont="1" applyFill="1" applyBorder="1" applyProtection="1"/>
    <xf numFmtId="0" fontId="7" fillId="3" borderId="2" xfId="0" applyFont="1" applyFill="1" applyBorder="1" applyAlignment="1" applyProtection="1">
      <alignment horizontal="right"/>
    </xf>
    <xf numFmtId="0" fontId="8" fillId="3" borderId="5" xfId="0" applyFont="1" applyFill="1" applyBorder="1" applyProtection="1"/>
    <xf numFmtId="0" fontId="8" fillId="3" borderId="15" xfId="0" applyFont="1" applyFill="1" applyBorder="1" applyProtection="1"/>
    <xf numFmtId="0" fontId="8" fillId="3" borderId="4" xfId="0" applyFont="1" applyFill="1" applyBorder="1" applyProtection="1"/>
    <xf numFmtId="0" fontId="1" fillId="3" borderId="7" xfId="0" applyFont="1" applyFill="1" applyBorder="1" applyAlignment="1" applyProtection="1">
      <alignment horizontal="left"/>
    </xf>
    <xf numFmtId="0" fontId="1" fillId="3" borderId="8" xfId="0" applyFont="1" applyFill="1" applyBorder="1" applyProtection="1"/>
    <xf numFmtId="0" fontId="1" fillId="3" borderId="8" xfId="0" applyFont="1" applyFill="1" applyBorder="1" applyAlignment="1" applyProtection="1">
      <alignment horizontal="left"/>
    </xf>
    <xf numFmtId="0" fontId="1" fillId="3" borderId="9" xfId="0" applyFont="1" applyFill="1" applyBorder="1" applyProtection="1"/>
    <xf numFmtId="165" fontId="4" fillId="3" borderId="8" xfId="0" applyNumberFormat="1" applyFont="1" applyFill="1" applyBorder="1" applyProtection="1"/>
    <xf numFmtId="0" fontId="1" fillId="3" borderId="7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</xf>
    <xf numFmtId="164" fontId="3" fillId="3" borderId="10" xfId="0" quotePrefix="1" applyNumberFormat="1" applyFont="1" applyFill="1" applyBorder="1" applyAlignment="1" applyProtection="1">
      <alignment horizontal="center"/>
    </xf>
    <xf numFmtId="0" fontId="1" fillId="3" borderId="12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3" borderId="0" xfId="0" applyFont="1" applyFill="1" applyBorder="1" applyProtection="1"/>
    <xf numFmtId="0" fontId="1" fillId="3" borderId="0" xfId="0" applyFont="1" applyFill="1" applyBorder="1" applyAlignment="1" applyProtection="1">
      <alignment horizontal="left"/>
    </xf>
    <xf numFmtId="0" fontId="1" fillId="3" borderId="3" xfId="0" applyFont="1" applyFill="1" applyBorder="1" applyProtection="1"/>
    <xf numFmtId="0" fontId="1" fillId="3" borderId="4" xfId="0" applyFont="1" applyFill="1" applyBorder="1" applyAlignment="1" applyProtection="1">
      <alignment horizontal="center"/>
    </xf>
    <xf numFmtId="0" fontId="1" fillId="3" borderId="5" xfId="0" applyFont="1" applyFill="1" applyBorder="1" applyProtection="1"/>
    <xf numFmtId="0" fontId="1" fillId="3" borderId="15" xfId="0" applyFont="1" applyFill="1" applyBorder="1" applyProtection="1"/>
    <xf numFmtId="0" fontId="3" fillId="3" borderId="1" xfId="0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/>
    <xf numFmtId="165" fontId="2" fillId="3" borderId="8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 applyAlignment="1" applyProtection="1">
      <alignment horizontal="centerContinuous"/>
      <protection locked="0"/>
    </xf>
    <xf numFmtId="0" fontId="3" fillId="3" borderId="9" xfId="0" applyFont="1" applyFill="1" applyBorder="1" applyAlignment="1">
      <alignment horizontal="centerContinuous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/>
    </xf>
    <xf numFmtId="0" fontId="3" fillId="3" borderId="6" xfId="0" applyFont="1" applyFill="1" applyBorder="1" applyAlignment="1" applyProtection="1">
      <alignment horizontal="center"/>
      <protection locked="0"/>
    </xf>
    <xf numFmtId="164" fontId="3" fillId="3" borderId="6" xfId="0" quotePrefix="1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3" borderId="3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15" xfId="0" applyFont="1" applyFill="1" applyBorder="1"/>
    <xf numFmtId="0" fontId="7" fillId="3" borderId="7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8" fillId="3" borderId="2" xfId="0" applyFont="1" applyFill="1" applyBorder="1"/>
    <xf numFmtId="0" fontId="8" fillId="3" borderId="0" xfId="0" applyFont="1" applyFill="1" applyBorder="1"/>
    <xf numFmtId="0" fontId="8" fillId="3" borderId="3" xfId="0" applyFont="1" applyFill="1" applyBorder="1"/>
    <xf numFmtId="0" fontId="7" fillId="3" borderId="2" xfId="0" applyFont="1" applyFill="1" applyBorder="1" applyAlignment="1">
      <alignment horizontal="right"/>
    </xf>
    <xf numFmtId="0" fontId="8" fillId="3" borderId="5" xfId="0" applyFont="1" applyFill="1" applyBorder="1"/>
    <xf numFmtId="0" fontId="8" fillId="3" borderId="15" xfId="0" applyFont="1" applyFill="1" applyBorder="1"/>
    <xf numFmtId="0" fontId="8" fillId="3" borderId="4" xfId="0" applyFont="1" applyFill="1" applyBorder="1"/>
    <xf numFmtId="0" fontId="7" fillId="2" borderId="7" xfId="0" applyFont="1" applyFill="1" applyBorder="1" applyProtection="1"/>
    <xf numFmtId="0" fontId="8" fillId="2" borderId="8" xfId="0" applyFont="1" applyFill="1" applyBorder="1" applyProtection="1"/>
    <xf numFmtId="0" fontId="8" fillId="2" borderId="9" xfId="0" applyFont="1" applyFill="1" applyBorder="1" applyProtection="1"/>
    <xf numFmtId="0" fontId="8" fillId="2" borderId="2" xfId="0" applyFont="1" applyFill="1" applyBorder="1" applyProtection="1"/>
    <xf numFmtId="0" fontId="8" fillId="2" borderId="0" xfId="0" applyFont="1" applyFill="1" applyBorder="1" applyProtection="1"/>
    <xf numFmtId="0" fontId="8" fillId="2" borderId="3" xfId="0" applyFont="1" applyFill="1" applyBorder="1" applyProtection="1"/>
    <xf numFmtId="0" fontId="7" fillId="2" borderId="2" xfId="0" applyFont="1" applyFill="1" applyBorder="1" applyAlignment="1" applyProtection="1">
      <alignment horizontal="right"/>
    </xf>
    <xf numFmtId="0" fontId="8" fillId="2" borderId="5" xfId="0" applyFont="1" applyFill="1" applyBorder="1" applyProtection="1"/>
    <xf numFmtId="0" fontId="8" fillId="2" borderId="15" xfId="0" applyFont="1" applyFill="1" applyBorder="1" applyProtection="1"/>
    <xf numFmtId="0" fontId="8" fillId="2" borderId="4" xfId="0" applyFont="1" applyFill="1" applyBorder="1" applyProtection="1"/>
    <xf numFmtId="164" fontId="3" fillId="3" borderId="11" xfId="0" applyNumberFormat="1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7" fontId="1" fillId="0" borderId="14" xfId="0" applyNumberFormat="1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right"/>
    </xf>
    <xf numFmtId="0" fontId="1" fillId="3" borderId="6" xfId="0" applyFont="1" applyFill="1" applyBorder="1" applyProtection="1"/>
    <xf numFmtId="7" fontId="4" fillId="0" borderId="15" xfId="0" applyNumberFormat="1" applyFont="1" applyBorder="1" applyAlignment="1" applyProtection="1">
      <alignment horizontal="right"/>
    </xf>
    <xf numFmtId="0" fontId="3" fillId="3" borderId="9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right"/>
    </xf>
    <xf numFmtId="7" fontId="3" fillId="0" borderId="11" xfId="0" applyNumberFormat="1" applyFont="1" applyBorder="1" applyAlignment="1" applyProtection="1">
      <alignment horizontal="right"/>
    </xf>
    <xf numFmtId="1" fontId="3" fillId="0" borderId="0" xfId="0" applyNumberFormat="1" applyFont="1" applyFill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center"/>
    </xf>
    <xf numFmtId="7" fontId="2" fillId="0" borderId="0" xfId="0" applyNumberFormat="1" applyFont="1" applyBorder="1" applyAlignment="1" applyProtection="1">
      <alignment horizontal="right"/>
    </xf>
    <xf numFmtId="0" fontId="1" fillId="0" borderId="0" xfId="0" applyFont="1" applyProtection="1">
      <protection locked="0"/>
    </xf>
    <xf numFmtId="0" fontId="3" fillId="3" borderId="7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3" borderId="7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Layout" topLeftCell="A25" zoomScaleNormal="100" workbookViewId="0">
      <selection activeCell="I8" sqref="I8"/>
    </sheetView>
  </sheetViews>
  <sheetFormatPr defaultColWidth="12.5546875" defaultRowHeight="13.8"/>
  <cols>
    <col min="1" max="1" width="12.5546875" style="33"/>
    <col min="2" max="2" width="12.5546875" style="38"/>
    <col min="3" max="3" width="12.5546875" style="39"/>
    <col min="4" max="5" width="12.5546875" style="38"/>
    <col min="6" max="6" width="13.5546875" style="38" customWidth="1"/>
    <col min="7" max="16384" width="12.5546875" style="38"/>
  </cols>
  <sheetData>
    <row r="1" spans="1:7" s="54" customFormat="1">
      <c r="A1" s="215" t="s">
        <v>26</v>
      </c>
      <c r="B1" s="215"/>
      <c r="C1" s="215"/>
      <c r="D1" s="215"/>
      <c r="E1" s="215"/>
      <c r="F1" s="215"/>
      <c r="G1" s="215"/>
    </row>
    <row r="2" spans="1:7" s="54" customFormat="1">
      <c r="A2" s="215" t="s">
        <v>27</v>
      </c>
      <c r="B2" s="215"/>
      <c r="C2" s="215"/>
      <c r="D2" s="215"/>
      <c r="E2" s="215"/>
      <c r="F2" s="215"/>
      <c r="G2" s="215"/>
    </row>
    <row r="4" spans="1:7">
      <c r="A4" s="55" t="s">
        <v>13</v>
      </c>
    </row>
    <row r="5" spans="1:7">
      <c r="A5" s="55" t="s">
        <v>14</v>
      </c>
    </row>
    <row r="7" spans="1:7">
      <c r="A7" s="101"/>
      <c r="B7" s="102"/>
      <c r="C7" s="103"/>
      <c r="D7" s="102"/>
      <c r="E7" s="103" t="s">
        <v>9</v>
      </c>
      <c r="F7" s="102" t="s">
        <v>30</v>
      </c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12" t="s">
        <v>38</v>
      </c>
      <c r="G8" s="110" t="s">
        <v>8</v>
      </c>
    </row>
    <row r="9" spans="1:7">
      <c r="A9" s="110" t="s">
        <v>2</v>
      </c>
      <c r="B9" s="110" t="s">
        <v>3</v>
      </c>
      <c r="C9" s="110" t="s">
        <v>4</v>
      </c>
      <c r="D9" s="113" t="s">
        <v>5</v>
      </c>
      <c r="E9" s="199">
        <v>0.54</v>
      </c>
      <c r="F9" s="112" t="s">
        <v>39</v>
      </c>
      <c r="G9" s="110" t="s">
        <v>7</v>
      </c>
    </row>
    <row r="10" spans="1:7">
      <c r="A10" s="40"/>
      <c r="B10" s="41"/>
      <c r="C10" s="41"/>
      <c r="D10" s="61"/>
      <c r="E10" s="35"/>
      <c r="F10" s="56"/>
      <c r="G10" s="62"/>
    </row>
    <row r="11" spans="1:7">
      <c r="A11" s="40">
        <v>40935</v>
      </c>
      <c r="B11" s="41" t="s">
        <v>12</v>
      </c>
      <c r="C11" s="41"/>
      <c r="D11" s="61">
        <v>0</v>
      </c>
      <c r="E11" s="35">
        <f>D11*0.36</f>
        <v>0</v>
      </c>
      <c r="F11" s="56">
        <v>0</v>
      </c>
      <c r="G11" s="63">
        <f>SUM(E11:F11)</f>
        <v>0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48"/>
      <c r="C13" s="49"/>
      <c r="D13" s="48"/>
      <c r="E13" s="35"/>
      <c r="F13" s="56"/>
      <c r="G13" s="63"/>
    </row>
    <row r="14" spans="1:7">
      <c r="A14" s="40"/>
      <c r="B14" s="20" t="s">
        <v>54</v>
      </c>
      <c r="C14" s="20"/>
      <c r="D14" s="48"/>
      <c r="E14" s="35"/>
      <c r="F14" s="56"/>
      <c r="G14" s="63"/>
    </row>
    <row r="15" spans="1:7">
      <c r="A15" s="40"/>
      <c r="B15" s="48"/>
      <c r="C15" s="49"/>
      <c r="D15" s="48"/>
      <c r="E15" s="35"/>
      <c r="F15" s="56"/>
      <c r="G15" s="63"/>
    </row>
    <row r="16" spans="1:7">
      <c r="A16" s="47"/>
      <c r="B16" s="48"/>
      <c r="C16" s="49"/>
      <c r="D16" s="48"/>
      <c r="E16" s="35"/>
      <c r="F16" s="56"/>
      <c r="G16" s="63"/>
    </row>
    <row r="17" spans="1:7">
      <c r="A17" s="47"/>
      <c r="B17" s="48"/>
      <c r="C17" s="49"/>
      <c r="D17" s="48"/>
      <c r="E17" s="35"/>
      <c r="F17" s="56"/>
      <c r="G17" s="63"/>
    </row>
    <row r="18" spans="1:7">
      <c r="A18" s="24" t="s">
        <v>18</v>
      </c>
      <c r="B18" s="25"/>
      <c r="C18" s="59"/>
      <c r="D18" s="48"/>
      <c r="E18" s="35"/>
      <c r="F18" s="56"/>
      <c r="G18" s="63"/>
    </row>
    <row r="19" spans="1:7">
      <c r="A19" s="24" t="s">
        <v>16</v>
      </c>
      <c r="B19" s="25"/>
      <c r="C19" s="59"/>
      <c r="D19" s="48"/>
      <c r="E19" s="35"/>
      <c r="F19" s="56"/>
      <c r="G19" s="63"/>
    </row>
    <row r="20" spans="1:7">
      <c r="A20" s="24" t="s">
        <v>17</v>
      </c>
      <c r="B20" s="25"/>
      <c r="C20" s="5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47"/>
      <c r="B22" s="48"/>
      <c r="C22" s="49"/>
      <c r="D22" s="48"/>
      <c r="E22" s="35"/>
      <c r="F22" s="56"/>
      <c r="G22" s="63"/>
    </row>
    <row r="23" spans="1:7">
      <c r="A23" s="47"/>
      <c r="B23" s="48"/>
      <c r="C23" s="49"/>
      <c r="D23" s="48"/>
      <c r="E23" s="35"/>
      <c r="F23" s="56"/>
      <c r="G23" s="63"/>
    </row>
    <row r="24" spans="1:7">
      <c r="A24" s="50" t="s">
        <v>6</v>
      </c>
      <c r="B24" s="51"/>
      <c r="C24" s="52"/>
      <c r="D24" s="78">
        <f t="shared" ref="D24:G24" si="0">SUM(D10:D23)</f>
        <v>0</v>
      </c>
      <c r="E24" s="79">
        <f t="shared" si="0"/>
        <v>0</v>
      </c>
      <c r="F24" s="79">
        <f t="shared" si="0"/>
        <v>0</v>
      </c>
      <c r="G24" s="80">
        <f t="shared" si="0"/>
        <v>0</v>
      </c>
    </row>
    <row r="25" spans="1:7">
      <c r="A25" s="114"/>
      <c r="B25" s="115"/>
      <c r="C25" s="120"/>
      <c r="D25" s="119"/>
      <c r="E25" s="119"/>
      <c r="F25" s="119"/>
      <c r="G25" s="121"/>
    </row>
    <row r="26" spans="1:7">
      <c r="A26" s="118"/>
      <c r="B26" s="119" t="s">
        <v>10</v>
      </c>
      <c r="C26" s="120"/>
      <c r="D26" s="119"/>
      <c r="E26" s="119"/>
      <c r="F26" s="119"/>
      <c r="G26" s="121"/>
    </row>
    <row r="27" spans="1:7">
      <c r="A27" s="118"/>
      <c r="B27" s="119"/>
      <c r="C27" s="120"/>
      <c r="D27" s="119"/>
      <c r="E27" s="119"/>
      <c r="F27" s="119"/>
      <c r="G27" s="121"/>
    </row>
    <row r="28" spans="1:7">
      <c r="A28" s="118"/>
      <c r="B28" s="200" t="s">
        <v>11</v>
      </c>
      <c r="C28" s="122"/>
      <c r="D28" s="122"/>
      <c r="E28" s="122"/>
      <c r="F28" s="122"/>
      <c r="G28" s="121"/>
    </row>
    <row r="29" spans="1:7">
      <c r="A29" s="123"/>
      <c r="B29" s="122"/>
      <c r="C29" s="124"/>
      <c r="D29" s="122"/>
      <c r="E29" s="122"/>
      <c r="F29" s="122"/>
      <c r="G29" s="125"/>
    </row>
    <row r="32" spans="1:7">
      <c r="B32" s="126" t="s">
        <v>53</v>
      </c>
      <c r="C32" s="127"/>
      <c r="D32" s="127"/>
      <c r="E32" s="127"/>
      <c r="F32" s="128"/>
    </row>
    <row r="33" spans="2:6">
      <c r="B33" s="129"/>
      <c r="C33" s="130"/>
      <c r="D33" s="130"/>
      <c r="E33" s="130"/>
      <c r="F33" s="131"/>
    </row>
    <row r="34" spans="2:6">
      <c r="B34" s="132" t="s">
        <v>11</v>
      </c>
      <c r="C34" s="133"/>
      <c r="D34" s="133"/>
      <c r="E34" s="133"/>
      <c r="F34" s="134"/>
    </row>
    <row r="35" spans="2:6"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showWhiteSpace="0" view="pageLayout" zoomScaleNormal="100" workbookViewId="0">
      <selection activeCell="A16" sqref="A16"/>
    </sheetView>
  </sheetViews>
  <sheetFormatPr defaultColWidth="13.33203125" defaultRowHeight="13.8"/>
  <cols>
    <col min="1" max="1" width="13.33203125" style="18"/>
    <col min="2" max="2" width="13.33203125" style="17"/>
    <col min="3" max="3" width="13.33203125" style="19"/>
    <col min="4" max="6" width="13.33203125" style="17"/>
    <col min="7" max="7" width="13.33203125" style="17" customWidth="1"/>
    <col min="8" max="9" width="13.33203125" style="17"/>
    <col min="10" max="13" width="13.33203125" style="211"/>
    <col min="14" max="16384" width="13.33203125" style="17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8" t="s">
        <v>13</v>
      </c>
      <c r="B4" s="17" t="s">
        <v>31</v>
      </c>
      <c r="C4" s="19" t="s">
        <v>56</v>
      </c>
    </row>
    <row r="5" spans="1:7" ht="18.75" customHeight="1">
      <c r="A5" s="18" t="s">
        <v>14</v>
      </c>
      <c r="B5" s="17" t="s">
        <v>15</v>
      </c>
    </row>
    <row r="7" spans="1:7">
      <c r="A7" s="136"/>
      <c r="B7" s="137"/>
      <c r="C7" s="138"/>
      <c r="D7" s="139"/>
      <c r="E7" s="136" t="s">
        <v>41</v>
      </c>
      <c r="F7" s="140"/>
      <c r="G7" s="203"/>
    </row>
    <row r="8" spans="1:7">
      <c r="A8" s="216" t="s">
        <v>0</v>
      </c>
      <c r="B8" s="217"/>
      <c r="C8" s="218"/>
      <c r="D8" s="141" t="s">
        <v>1</v>
      </c>
      <c r="E8" s="142"/>
      <c r="F8" s="143" t="s">
        <v>38</v>
      </c>
      <c r="G8" s="147" t="s">
        <v>8</v>
      </c>
    </row>
    <row r="9" spans="1:7">
      <c r="A9" s="144" t="s">
        <v>2</v>
      </c>
      <c r="B9" s="144" t="s">
        <v>3</v>
      </c>
      <c r="C9" s="144" t="s">
        <v>4</v>
      </c>
      <c r="D9" s="144" t="s">
        <v>5</v>
      </c>
      <c r="E9" s="145">
        <f>'Board mileage-master'!E9</f>
        <v>0.54</v>
      </c>
      <c r="F9" s="146" t="s">
        <v>39</v>
      </c>
      <c r="G9" s="147" t="s">
        <v>7</v>
      </c>
    </row>
    <row r="10" spans="1:7">
      <c r="A10" s="14"/>
      <c r="B10" s="20"/>
      <c r="C10" s="82"/>
      <c r="D10" s="81"/>
      <c r="E10" s="83"/>
      <c r="F10" s="84"/>
      <c r="G10" s="201"/>
    </row>
    <row r="11" spans="1:7">
      <c r="A11" s="22">
        <f>'Board mileage-master'!A11</f>
        <v>40935</v>
      </c>
      <c r="B11" s="20" t="s">
        <v>12</v>
      </c>
      <c r="C11" s="20"/>
      <c r="D11" s="70">
        <v>25</v>
      </c>
      <c r="E11" s="16">
        <f>E9*D11</f>
        <v>13.5</v>
      </c>
      <c r="F11" s="67">
        <v>0</v>
      </c>
      <c r="G11" s="69">
        <f>SUM(E11:F11)</f>
        <v>13.5</v>
      </c>
    </row>
    <row r="12" spans="1:7">
      <c r="A12" s="14"/>
      <c r="B12" s="20"/>
      <c r="C12" s="20"/>
      <c r="D12" s="70"/>
      <c r="E12" s="16"/>
      <c r="F12" s="67"/>
      <c r="G12" s="69"/>
    </row>
    <row r="13" spans="1:7">
      <c r="A13" s="14"/>
      <c r="B13" s="20" t="s">
        <v>54</v>
      </c>
      <c r="C13" s="20"/>
      <c r="D13" s="70"/>
      <c r="E13" s="16"/>
      <c r="F13" s="67"/>
      <c r="G13" s="69"/>
    </row>
    <row r="14" spans="1:7">
      <c r="A14" s="14"/>
      <c r="B14" s="20"/>
      <c r="C14" s="20"/>
      <c r="D14" s="70"/>
      <c r="E14" s="16"/>
      <c r="F14" s="67"/>
      <c r="G14" s="69"/>
    </row>
    <row r="15" spans="1:7">
      <c r="A15" s="14">
        <v>40929</v>
      </c>
      <c r="B15" s="20" t="s">
        <v>65</v>
      </c>
      <c r="C15" s="20" t="s">
        <v>66</v>
      </c>
      <c r="D15" s="70"/>
      <c r="E15" s="16"/>
      <c r="F15" s="67"/>
      <c r="G15" s="69"/>
    </row>
    <row r="16" spans="1:7">
      <c r="A16" s="14"/>
      <c r="B16" s="20"/>
      <c r="C16" s="20"/>
      <c r="D16" s="70"/>
      <c r="E16" s="16"/>
      <c r="F16" s="67"/>
      <c r="G16" s="69"/>
    </row>
    <row r="17" spans="1:7">
      <c r="A17" s="72"/>
      <c r="B17" s="71"/>
      <c r="C17" s="71"/>
      <c r="D17" s="71"/>
      <c r="E17" s="71"/>
      <c r="F17" s="71"/>
      <c r="G17" s="73"/>
    </row>
    <row r="18" spans="1:7">
      <c r="A18" s="24" t="s">
        <v>18</v>
      </c>
      <c r="B18" s="25"/>
      <c r="C18" s="59"/>
      <c r="D18" s="70"/>
      <c r="E18" s="16"/>
      <c r="F18" s="67"/>
      <c r="G18" s="69"/>
    </row>
    <row r="19" spans="1:7">
      <c r="A19" s="24" t="s">
        <v>16</v>
      </c>
      <c r="B19" s="25"/>
      <c r="C19" s="59"/>
      <c r="D19" s="70"/>
      <c r="E19" s="16"/>
      <c r="F19" s="67"/>
      <c r="G19" s="69"/>
    </row>
    <row r="20" spans="1:7">
      <c r="A20" s="24" t="s">
        <v>17</v>
      </c>
      <c r="B20" s="25"/>
      <c r="C20" s="59"/>
      <c r="D20" s="70"/>
      <c r="E20" s="16"/>
      <c r="F20" s="67"/>
      <c r="G20" s="69"/>
    </row>
    <row r="21" spans="1:7">
      <c r="A21" s="27"/>
      <c r="B21" s="28"/>
      <c r="C21" s="29"/>
      <c r="D21" s="28"/>
      <c r="E21" s="16"/>
      <c r="F21" s="67"/>
      <c r="G21" s="69"/>
    </row>
    <row r="22" spans="1:7">
      <c r="A22" s="27"/>
      <c r="B22" s="28"/>
      <c r="C22" s="29"/>
      <c r="D22" s="28"/>
      <c r="E22" s="16"/>
      <c r="F22" s="67"/>
      <c r="G22" s="69"/>
    </row>
    <row r="23" spans="1:7">
      <c r="A23" s="27"/>
      <c r="B23" s="28"/>
      <c r="C23" s="29"/>
      <c r="D23" s="28"/>
      <c r="E23" s="16"/>
      <c r="F23" s="67"/>
      <c r="G23" s="69"/>
    </row>
    <row r="24" spans="1:7">
      <c r="A24" s="27"/>
      <c r="B24" s="28"/>
      <c r="C24" s="29"/>
      <c r="D24" s="28"/>
      <c r="E24" s="16"/>
      <c r="F24" s="67"/>
      <c r="G24" s="69"/>
    </row>
    <row r="25" spans="1:7">
      <c r="A25" s="30" t="s">
        <v>6</v>
      </c>
      <c r="B25" s="31"/>
      <c r="C25" s="32"/>
      <c r="D25" s="202">
        <f t="shared" ref="D25:G25" si="0">SUM(D10:D24)</f>
        <v>25</v>
      </c>
      <c r="E25" s="85">
        <f t="shared" si="0"/>
        <v>13.5</v>
      </c>
      <c r="F25" s="85">
        <f t="shared" si="0"/>
        <v>0</v>
      </c>
      <c r="G25" s="204">
        <f t="shared" si="0"/>
        <v>13.5</v>
      </c>
    </row>
    <row r="26" spans="1:7">
      <c r="A26" s="148"/>
      <c r="B26" s="149"/>
      <c r="C26" s="150"/>
      <c r="D26" s="149"/>
      <c r="E26" s="149"/>
      <c r="F26" s="149"/>
      <c r="G26" s="151"/>
    </row>
    <row r="27" spans="1:7">
      <c r="A27" s="148"/>
      <c r="B27" s="149" t="s">
        <v>10</v>
      </c>
      <c r="C27" s="150"/>
      <c r="D27" s="149"/>
      <c r="E27" s="149"/>
      <c r="F27" s="149"/>
      <c r="G27" s="151"/>
    </row>
    <row r="28" spans="1:7">
      <c r="A28" s="148"/>
      <c r="B28" s="149"/>
      <c r="C28" s="150"/>
      <c r="D28" s="149"/>
      <c r="E28" s="149"/>
      <c r="F28" s="149"/>
      <c r="G28" s="151"/>
    </row>
    <row r="29" spans="1:7">
      <c r="A29" s="152"/>
      <c r="B29" s="153" t="s">
        <v>11</v>
      </c>
      <c r="C29" s="153"/>
      <c r="D29" s="153"/>
      <c r="E29" s="153"/>
      <c r="F29" s="153"/>
      <c r="G29" s="154"/>
    </row>
    <row r="32" spans="1:7">
      <c r="A32" s="33"/>
      <c r="B32" s="126" t="s">
        <v>53</v>
      </c>
      <c r="C32" s="127"/>
      <c r="D32" s="127"/>
      <c r="E32" s="127"/>
      <c r="F32" s="128"/>
    </row>
    <row r="33" spans="1:6">
      <c r="A33" s="33"/>
      <c r="B33" s="129"/>
      <c r="C33" s="130"/>
      <c r="D33" s="130"/>
      <c r="E33" s="130"/>
      <c r="F33" s="131"/>
    </row>
    <row r="34" spans="1:6">
      <c r="A34" s="33"/>
      <c r="B34" s="132" t="s">
        <v>11</v>
      </c>
      <c r="C34" s="133"/>
      <c r="D34" s="133"/>
      <c r="E34" s="133"/>
      <c r="F34" s="134"/>
    </row>
    <row r="35" spans="1:6">
      <c r="A35" s="33"/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4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A16" sqref="A16:C18"/>
    </sheetView>
  </sheetViews>
  <sheetFormatPr defaultColWidth="14.109375" defaultRowHeight="13.8"/>
  <cols>
    <col min="1" max="1" width="14.109375" style="33"/>
    <col min="2" max="2" width="14.109375" style="38"/>
    <col min="3" max="3" width="14.109375" style="39"/>
    <col min="4" max="16384" width="14.1093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28</v>
      </c>
      <c r="C4" s="39" t="s">
        <v>32</v>
      </c>
    </row>
    <row r="5" spans="1:7" ht="18.75" customHeight="1">
      <c r="A5" s="33" t="s">
        <v>14</v>
      </c>
      <c r="B5" s="38" t="s">
        <v>19</v>
      </c>
    </row>
    <row r="7" spans="1:7">
      <c r="A7" s="101"/>
      <c r="B7" s="102"/>
      <c r="C7" s="103"/>
      <c r="D7" s="104"/>
      <c r="E7" s="101" t="s">
        <v>42</v>
      </c>
      <c r="F7" s="105"/>
      <c r="G7" s="205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13" t="s">
        <v>7</v>
      </c>
    </row>
    <row r="10" spans="1:7">
      <c r="A10" s="75"/>
      <c r="B10" s="76"/>
      <c r="C10" s="76"/>
      <c r="D10" s="86"/>
      <c r="E10" s="77"/>
      <c r="F10" s="87"/>
      <c r="G10" s="62"/>
    </row>
    <row r="11" spans="1:7">
      <c r="A11" s="44">
        <f>'Board mileage-master'!A11</f>
        <v>40935</v>
      </c>
      <c r="B11" s="41" t="s">
        <v>12</v>
      </c>
      <c r="C11" s="41"/>
      <c r="D11" s="60">
        <v>18</v>
      </c>
      <c r="E11" s="35">
        <f>E9*D11</f>
        <v>9.7200000000000006</v>
      </c>
      <c r="F11" s="56">
        <v>0</v>
      </c>
      <c r="G11" s="63">
        <f>SUM(E11:F11)</f>
        <v>9.7200000000000006</v>
      </c>
    </row>
    <row r="12" spans="1:7">
      <c r="A12" s="14"/>
      <c r="B12" s="20"/>
      <c r="C12" s="20"/>
      <c r="D12" s="66"/>
      <c r="E12" s="16"/>
      <c r="F12" s="67"/>
      <c r="G12" s="69"/>
    </row>
    <row r="13" spans="1:7">
      <c r="A13" s="40"/>
      <c r="B13" s="65"/>
      <c r="C13" s="20"/>
      <c r="D13" s="20"/>
      <c r="E13" s="35"/>
      <c r="F13" s="56"/>
      <c r="G13" s="63"/>
    </row>
    <row r="14" spans="1:7">
      <c r="A14" s="40"/>
      <c r="B14" s="65"/>
      <c r="C14" s="20"/>
      <c r="D14" s="20"/>
      <c r="E14" s="35"/>
      <c r="F14" s="56"/>
      <c r="G14" s="63"/>
    </row>
    <row r="15" spans="1:7">
      <c r="D15" s="20"/>
      <c r="E15" s="35"/>
      <c r="F15" s="56"/>
      <c r="G15" s="63"/>
    </row>
    <row r="16" spans="1:7">
      <c r="A16" s="25" t="s">
        <v>18</v>
      </c>
      <c r="B16" s="25"/>
      <c r="C16" s="59"/>
      <c r="D16" s="20"/>
      <c r="E16" s="35"/>
      <c r="F16" s="56"/>
      <c r="G16" s="63"/>
    </row>
    <row r="17" spans="1:7">
      <c r="A17" s="25" t="s">
        <v>16</v>
      </c>
      <c r="B17" s="25"/>
      <c r="C17" s="59"/>
      <c r="D17" s="71"/>
      <c r="E17" s="35"/>
      <c r="F17" s="56"/>
      <c r="G17" s="63"/>
    </row>
    <row r="18" spans="1:7">
      <c r="A18" s="25" t="s">
        <v>17</v>
      </c>
      <c r="B18" s="25"/>
      <c r="C18" s="59"/>
      <c r="E18" s="35"/>
      <c r="F18" s="56"/>
      <c r="G18" s="63"/>
    </row>
    <row r="19" spans="1:7">
      <c r="A19" s="47"/>
      <c r="E19" s="35"/>
      <c r="F19" s="56"/>
      <c r="G19" s="63"/>
    </row>
    <row r="20" spans="1:7">
      <c r="A20" s="47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78">
        <f>SUM(D10:D21)</f>
        <v>18</v>
      </c>
      <c r="E22" s="79">
        <f t="shared" ref="E22:G22" si="0">SUM(E10:E21)</f>
        <v>9.7200000000000006</v>
      </c>
      <c r="F22" s="79">
        <f t="shared" si="0"/>
        <v>0</v>
      </c>
      <c r="G22" s="80">
        <f t="shared" si="0"/>
        <v>9.7200000000000006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  <row r="33" spans="2:2">
      <c r="B33" s="5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G13" sqref="G13"/>
    </sheetView>
  </sheetViews>
  <sheetFormatPr defaultColWidth="13" defaultRowHeight="13.8"/>
  <cols>
    <col min="1" max="1" width="13" style="33"/>
    <col min="2" max="2" width="14.88671875" style="38" customWidth="1"/>
    <col min="3" max="3" width="13" style="39"/>
    <col min="4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35</v>
      </c>
      <c r="C4" s="39" t="s">
        <v>36</v>
      </c>
    </row>
    <row r="5" spans="1:7" ht="18.75" customHeight="1">
      <c r="A5" s="33" t="s">
        <v>14</v>
      </c>
      <c r="B5" s="38" t="s">
        <v>37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8"/>
      <c r="E10" s="35"/>
      <c r="F10" s="56"/>
      <c r="G10" s="35"/>
    </row>
    <row r="11" spans="1:7">
      <c r="A11" s="44">
        <f>'Board mileage-master'!A11</f>
        <v>40935</v>
      </c>
      <c r="B11" s="41" t="s">
        <v>12</v>
      </c>
      <c r="C11" s="41"/>
      <c r="D11" s="88">
        <v>8</v>
      </c>
      <c r="E11" s="35">
        <f>D11*E9</f>
        <v>4.32</v>
      </c>
      <c r="F11" s="56"/>
      <c r="G11" s="35">
        <f>E11</f>
        <v>4.32</v>
      </c>
    </row>
    <row r="12" spans="1:7">
      <c r="A12" s="44"/>
      <c r="B12" s="41" t="s">
        <v>67</v>
      </c>
      <c r="C12" s="41"/>
      <c r="D12" s="88">
        <v>16.440000000000001</v>
      </c>
      <c r="E12" s="35">
        <f>D12*0.54</f>
        <v>8.877600000000001</v>
      </c>
      <c r="F12" s="56"/>
      <c r="G12" s="35">
        <f>E12</f>
        <v>8.877600000000001</v>
      </c>
    </row>
    <row r="13" spans="1:7">
      <c r="A13" s="40"/>
      <c r="B13" s="20" t="s">
        <v>54</v>
      </c>
      <c r="C13" s="20"/>
      <c r="D13" s="88"/>
      <c r="E13" s="35"/>
      <c r="F13" s="56"/>
      <c r="G13" s="35"/>
    </row>
    <row r="14" spans="1:7">
      <c r="A14" s="40"/>
      <c r="B14" s="41"/>
      <c r="C14" s="58"/>
      <c r="D14" s="68"/>
      <c r="E14" s="35"/>
      <c r="F14" s="56"/>
      <c r="G14" s="35"/>
    </row>
    <row r="15" spans="1:7">
      <c r="A15" s="14"/>
      <c r="C15" s="49"/>
      <c r="D15" s="71"/>
      <c r="E15" s="71"/>
      <c r="F15" s="71"/>
      <c r="G15" s="71"/>
    </row>
    <row r="16" spans="1:7">
      <c r="A16" s="24" t="s">
        <v>18</v>
      </c>
      <c r="B16" s="25"/>
      <c r="C16" s="59"/>
      <c r="D16" s="48"/>
      <c r="E16" s="48"/>
      <c r="F16" s="48"/>
      <c r="G16" s="48"/>
    </row>
    <row r="17" spans="1:7">
      <c r="A17" s="24" t="s">
        <v>16</v>
      </c>
      <c r="B17" s="25"/>
      <c r="C17" s="59"/>
      <c r="D17" s="61"/>
      <c r="E17" s="35"/>
      <c r="F17" s="56"/>
      <c r="G17" s="35"/>
    </row>
    <row r="18" spans="1:7">
      <c r="A18" s="24" t="s">
        <v>17</v>
      </c>
      <c r="B18" s="25"/>
      <c r="C18" s="59"/>
      <c r="D18" s="61"/>
      <c r="E18" s="35"/>
      <c r="F18" s="56"/>
      <c r="G18" s="35"/>
    </row>
    <row r="19" spans="1:7">
      <c r="A19" s="23"/>
      <c r="B19" s="23"/>
      <c r="C19" s="71"/>
      <c r="D19" s="61"/>
      <c r="E19" s="35"/>
      <c r="F19" s="56"/>
      <c r="G19" s="35"/>
    </row>
    <row r="20" spans="1:7">
      <c r="C20" s="49"/>
      <c r="D20" s="48"/>
      <c r="E20" s="48"/>
      <c r="F20" s="48"/>
      <c r="G20" s="48"/>
    </row>
    <row r="21" spans="1:7">
      <c r="C21" s="49"/>
      <c r="D21" s="48"/>
      <c r="E21" s="35"/>
      <c r="F21" s="56"/>
      <c r="G21" s="35"/>
    </row>
    <row r="22" spans="1:7">
      <c r="A22" s="33" t="s">
        <v>6</v>
      </c>
      <c r="C22" s="52"/>
      <c r="D22" s="90">
        <f>SUM(D10:D21)</f>
        <v>24.44</v>
      </c>
      <c r="E22" s="79">
        <f>SUM(E10:E21)</f>
        <v>13.197600000000001</v>
      </c>
      <c r="F22" s="79">
        <f>SUM(F10:F21)</f>
        <v>0</v>
      </c>
      <c r="G22" s="91">
        <f>SUM(G10:G21)</f>
        <v>13.197600000000001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8" spans="1:7">
      <c r="B28" s="126" t="s">
        <v>53</v>
      </c>
      <c r="C28" s="127"/>
      <c r="D28" s="127"/>
      <c r="E28" s="127"/>
      <c r="F28" s="128"/>
    </row>
    <row r="29" spans="1:7">
      <c r="B29" s="129"/>
      <c r="C29" s="130"/>
      <c r="D29" s="130"/>
      <c r="E29" s="130"/>
      <c r="F29" s="131"/>
    </row>
    <row r="30" spans="1:7">
      <c r="B30" s="132" t="s">
        <v>11</v>
      </c>
      <c r="C30" s="133"/>
      <c r="D30" s="133"/>
      <c r="E30" s="133"/>
      <c r="F30" s="134"/>
    </row>
    <row r="31" spans="1:7">
      <c r="B31" s="135"/>
      <c r="C31" s="133"/>
      <c r="D31" s="133"/>
      <c r="E31" s="133"/>
      <c r="F31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B30" sqref="B30:F33"/>
    </sheetView>
  </sheetViews>
  <sheetFormatPr defaultColWidth="13" defaultRowHeight="13.8"/>
  <cols>
    <col min="1" max="1" width="13" style="33"/>
    <col min="2" max="2" width="14.6640625" style="38" customWidth="1"/>
    <col min="3" max="3" width="13" style="39"/>
    <col min="4" max="5" width="13" style="38"/>
    <col min="6" max="6" width="17.88671875" style="38" customWidth="1"/>
    <col min="7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61</v>
      </c>
      <c r="D4" s="39" t="s">
        <v>62</v>
      </c>
    </row>
    <row r="5" spans="1:7" ht="18.75" customHeight="1">
      <c r="A5" s="33" t="s">
        <v>14</v>
      </c>
      <c r="B5" s="38" t="s">
        <v>20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 s="48" customFormat="1">
      <c r="A10" s="64"/>
      <c r="B10" s="41"/>
      <c r="C10" s="41"/>
      <c r="D10" s="61"/>
      <c r="E10" s="35"/>
      <c r="F10" s="56"/>
      <c r="G10" s="35"/>
    </row>
    <row r="11" spans="1:7" s="48" customFormat="1">
      <c r="A11" s="74">
        <f>'Board mileage-master'!A11</f>
        <v>40935</v>
      </c>
      <c r="B11" s="41" t="s">
        <v>12</v>
      </c>
      <c r="C11" s="41"/>
      <c r="D11" s="89">
        <v>41</v>
      </c>
      <c r="E11" s="35">
        <f>E9*D11</f>
        <v>22.14</v>
      </c>
      <c r="F11" s="56">
        <v>0</v>
      </c>
      <c r="G11" s="35">
        <f>SUM(E11:F11)</f>
        <v>22.14</v>
      </c>
    </row>
    <row r="12" spans="1:7" s="48" customFormat="1">
      <c r="A12" s="65"/>
      <c r="C12" s="49"/>
      <c r="E12" s="16"/>
      <c r="F12" s="67"/>
      <c r="G12" s="16"/>
    </row>
    <row r="13" spans="1:7" s="48" customFormat="1">
      <c r="A13" s="64"/>
      <c r="B13" s="20" t="s">
        <v>54</v>
      </c>
      <c r="C13" s="20"/>
      <c r="D13" s="66"/>
      <c r="E13" s="35"/>
      <c r="F13" s="56"/>
      <c r="G13" s="35"/>
    </row>
    <row r="14" spans="1:7" s="48" customFormat="1">
      <c r="A14" s="64"/>
      <c r="C14" s="49"/>
      <c r="D14" s="61"/>
      <c r="E14" s="35"/>
      <c r="F14" s="56"/>
      <c r="G14" s="35"/>
    </row>
    <row r="15" spans="1:7" s="48" customFormat="1">
      <c r="A15" s="68"/>
      <c r="C15" s="49"/>
      <c r="D15" s="61"/>
      <c r="E15" s="35"/>
      <c r="F15" s="56"/>
      <c r="G15" s="35"/>
    </row>
    <row r="16" spans="1:7" s="48" customFormat="1">
      <c r="A16" s="68"/>
      <c r="C16" s="49"/>
      <c r="D16" s="61"/>
      <c r="E16" s="35"/>
      <c r="F16" s="56"/>
      <c r="G16" s="35"/>
    </row>
    <row r="17" spans="1:7" s="48" customFormat="1">
      <c r="A17" s="25" t="s">
        <v>18</v>
      </c>
      <c r="B17" s="25"/>
      <c r="C17" s="59"/>
      <c r="D17" s="89"/>
      <c r="E17" s="35"/>
      <c r="F17" s="56"/>
      <c r="G17" s="35"/>
    </row>
    <row r="18" spans="1:7" s="48" customFormat="1">
      <c r="A18" s="25" t="s">
        <v>16</v>
      </c>
      <c r="B18" s="25"/>
      <c r="C18" s="59"/>
      <c r="D18" s="89"/>
      <c r="E18" s="35"/>
      <c r="F18" s="56"/>
      <c r="G18" s="35"/>
    </row>
    <row r="19" spans="1:7" s="48" customFormat="1">
      <c r="A19" s="25" t="s">
        <v>17</v>
      </c>
      <c r="B19" s="25"/>
      <c r="C19" s="59"/>
      <c r="D19" s="61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 t="shared" ref="D23:G23" si="0">SUM(D10:D22)</f>
        <v>41</v>
      </c>
      <c r="E23" s="79">
        <f t="shared" si="0"/>
        <v>22.14</v>
      </c>
      <c r="F23" s="79">
        <f t="shared" si="0"/>
        <v>0</v>
      </c>
      <c r="G23" s="79">
        <f t="shared" si="0"/>
        <v>22.14</v>
      </c>
    </row>
    <row r="24" spans="1:7">
      <c r="A24" s="114"/>
      <c r="B24" s="115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0" workbookViewId="0">
      <selection activeCell="H28" sqref="H28"/>
    </sheetView>
  </sheetViews>
  <sheetFormatPr defaultColWidth="12.33203125" defaultRowHeight="13.8"/>
  <cols>
    <col min="1" max="1" width="12.33203125" style="11"/>
    <col min="2" max="2" width="15.6640625" style="2" customWidth="1"/>
    <col min="3" max="3" width="12.33203125" style="3"/>
    <col min="4" max="5" width="12.33203125" style="2"/>
    <col min="6" max="6" width="15.109375" style="2" customWidth="1"/>
    <col min="7" max="16384" width="12.33203125" style="2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1" t="s">
        <v>13</v>
      </c>
      <c r="B4" s="2" t="s">
        <v>57</v>
      </c>
      <c r="C4" s="3" t="s">
        <v>52</v>
      </c>
    </row>
    <row r="5" spans="1:7" ht="18.75" customHeight="1">
      <c r="A5" s="11" t="s">
        <v>14</v>
      </c>
      <c r="B5" s="2" t="s">
        <v>21</v>
      </c>
    </row>
    <row r="7" spans="1:7">
      <c r="A7" s="156"/>
      <c r="B7" s="157"/>
      <c r="C7" s="158"/>
      <c r="D7" s="159"/>
      <c r="E7" s="156" t="s">
        <v>45</v>
      </c>
      <c r="F7" s="160"/>
      <c r="G7" s="161"/>
    </row>
    <row r="8" spans="1:7">
      <c r="A8" s="220" t="s">
        <v>0</v>
      </c>
      <c r="B8" s="221"/>
      <c r="C8" s="222"/>
      <c r="D8" s="162" t="s">
        <v>1</v>
      </c>
      <c r="E8" s="163"/>
      <c r="F8" s="164" t="s">
        <v>38</v>
      </c>
      <c r="G8" s="165" t="s">
        <v>8</v>
      </c>
    </row>
    <row r="9" spans="1:7">
      <c r="A9" s="166" t="s">
        <v>2</v>
      </c>
      <c r="B9" s="166" t="s">
        <v>3</v>
      </c>
      <c r="C9" s="166" t="s">
        <v>4</v>
      </c>
      <c r="D9" s="166" t="s">
        <v>5</v>
      </c>
      <c r="E9" s="167">
        <f>'Board mileage-master'!E9</f>
        <v>0.54</v>
      </c>
      <c r="F9" s="168" t="s">
        <v>39</v>
      </c>
      <c r="G9" s="169" t="s">
        <v>7</v>
      </c>
    </row>
    <row r="10" spans="1:7">
      <c r="A10" s="92"/>
      <c r="B10" s="4"/>
      <c r="C10" s="4"/>
      <c r="D10" s="93"/>
      <c r="E10" s="5"/>
      <c r="F10" s="94"/>
      <c r="G10" s="5"/>
    </row>
    <row r="11" spans="1:7">
      <c r="A11" s="74">
        <f>'Board mileage-master'!A11</f>
        <v>40935</v>
      </c>
      <c r="B11" s="4" t="s">
        <v>12</v>
      </c>
      <c r="C11" s="4"/>
      <c r="D11" s="95">
        <v>28</v>
      </c>
      <c r="E11" s="35">
        <f>E9*D11</f>
        <v>15.120000000000001</v>
      </c>
      <c r="F11" s="94">
        <v>0</v>
      </c>
      <c r="G11" s="5">
        <f>SUM(E11:F11)</f>
        <v>15.120000000000001</v>
      </c>
    </row>
    <row r="12" spans="1:7">
      <c r="A12" s="96"/>
      <c r="B12" s="6"/>
      <c r="C12" s="7"/>
      <c r="D12" s="6"/>
      <c r="E12" s="1"/>
      <c r="F12" s="97"/>
      <c r="G12" s="1"/>
    </row>
    <row r="13" spans="1:7">
      <c r="A13" s="92"/>
      <c r="B13" s="12" t="s">
        <v>54</v>
      </c>
      <c r="C13" s="12"/>
      <c r="D13" s="98"/>
      <c r="E13" s="5"/>
      <c r="F13" s="94"/>
      <c r="G13" s="5"/>
    </row>
    <row r="14" spans="1:7">
      <c r="A14" s="92"/>
      <c r="B14" s="6"/>
      <c r="C14" s="7"/>
      <c r="D14" s="93"/>
      <c r="E14" s="5"/>
      <c r="F14" s="94"/>
      <c r="G14" s="5"/>
    </row>
    <row r="15" spans="1:7">
      <c r="A15" s="99"/>
      <c r="B15" s="6"/>
      <c r="C15" s="7"/>
      <c r="D15" s="93"/>
      <c r="E15" s="5"/>
      <c r="F15" s="94"/>
      <c r="G15" s="5"/>
    </row>
    <row r="16" spans="1:7">
      <c r="A16" s="99"/>
      <c r="B16" s="6"/>
      <c r="C16" s="7"/>
      <c r="D16" s="93"/>
      <c r="E16" s="5"/>
      <c r="F16" s="94"/>
      <c r="G16" s="5"/>
    </row>
    <row r="17" spans="1:7">
      <c r="A17" s="13" t="s">
        <v>18</v>
      </c>
      <c r="B17" s="13"/>
      <c r="C17" s="100"/>
      <c r="D17" s="93"/>
      <c r="E17" s="5"/>
      <c r="F17" s="94"/>
      <c r="G17" s="5"/>
    </row>
    <row r="18" spans="1:7">
      <c r="A18" s="13" t="s">
        <v>16</v>
      </c>
      <c r="B18" s="13"/>
      <c r="C18" s="100"/>
      <c r="D18" s="6"/>
      <c r="E18" s="5"/>
      <c r="F18" s="94"/>
      <c r="G18" s="5"/>
    </row>
    <row r="19" spans="1:7">
      <c r="A19" s="13" t="s">
        <v>17</v>
      </c>
      <c r="B19" s="13"/>
      <c r="C19" s="100"/>
      <c r="D19" s="6"/>
      <c r="E19" s="5"/>
      <c r="F19" s="94"/>
      <c r="G19" s="5"/>
    </row>
    <row r="20" spans="1:7">
      <c r="A20" s="99"/>
      <c r="B20" s="6"/>
      <c r="C20" s="7"/>
      <c r="D20" s="6"/>
      <c r="E20" s="5"/>
      <c r="F20" s="94"/>
      <c r="G20" s="5"/>
    </row>
    <row r="21" spans="1:7">
      <c r="A21" s="99"/>
      <c r="B21" s="6"/>
      <c r="C21" s="7"/>
      <c r="D21" s="6"/>
      <c r="E21" s="5"/>
      <c r="F21" s="94"/>
      <c r="G21" s="5"/>
    </row>
    <row r="22" spans="1:7">
      <c r="A22" s="8" t="s">
        <v>6</v>
      </c>
      <c r="B22" s="9"/>
      <c r="C22" s="10"/>
      <c r="D22" s="90">
        <f t="shared" ref="D22:G22" si="0">SUM(D10:D21)</f>
        <v>28</v>
      </c>
      <c r="E22" s="79">
        <f t="shared" si="0"/>
        <v>15.120000000000001</v>
      </c>
      <c r="F22" s="79">
        <f t="shared" si="0"/>
        <v>0</v>
      </c>
      <c r="G22" s="79">
        <f t="shared" si="0"/>
        <v>15.120000000000001</v>
      </c>
    </row>
    <row r="23" spans="1:7">
      <c r="A23" s="170"/>
      <c r="B23" s="171"/>
      <c r="C23" s="172"/>
      <c r="D23" s="173"/>
      <c r="E23" s="173"/>
      <c r="F23" s="173"/>
      <c r="G23" s="174"/>
    </row>
    <row r="24" spans="1:7">
      <c r="A24" s="175"/>
      <c r="B24" s="173" t="s">
        <v>10</v>
      </c>
      <c r="C24" s="172"/>
      <c r="D24" s="173"/>
      <c r="E24" s="173"/>
      <c r="F24" s="173"/>
      <c r="G24" s="174"/>
    </row>
    <row r="25" spans="1:7">
      <c r="A25" s="175"/>
      <c r="B25" s="173"/>
      <c r="C25" s="172"/>
      <c r="D25" s="173"/>
      <c r="E25" s="173"/>
      <c r="F25" s="173"/>
      <c r="G25" s="174"/>
    </row>
    <row r="26" spans="1:7">
      <c r="A26" s="176"/>
      <c r="B26" s="177" t="s">
        <v>11</v>
      </c>
      <c r="C26" s="177"/>
      <c r="D26" s="177"/>
      <c r="E26" s="177"/>
      <c r="F26" s="177"/>
      <c r="G26" s="178"/>
    </row>
    <row r="29" spans="1:7">
      <c r="B29" s="179" t="s">
        <v>53</v>
      </c>
      <c r="C29" s="180"/>
      <c r="D29" s="180"/>
      <c r="E29" s="180"/>
      <c r="F29" s="181"/>
    </row>
    <row r="30" spans="1:7">
      <c r="B30" s="182"/>
      <c r="C30" s="183"/>
      <c r="D30" s="183"/>
      <c r="E30" s="183"/>
      <c r="F30" s="184"/>
    </row>
    <row r="31" spans="1:7">
      <c r="B31" s="185" t="s">
        <v>11</v>
      </c>
      <c r="C31" s="186"/>
      <c r="D31" s="186"/>
      <c r="E31" s="186"/>
      <c r="F31" s="187"/>
    </row>
    <row r="32" spans="1:7">
      <c r="B32" s="188"/>
      <c r="C32" s="186"/>
      <c r="D32" s="186"/>
      <c r="E32" s="186"/>
      <c r="F32" s="1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3" sqref="J13"/>
    </sheetView>
  </sheetViews>
  <sheetFormatPr defaultColWidth="16.88671875" defaultRowHeight="13.8"/>
  <cols>
    <col min="1" max="1" width="16.88671875" style="33"/>
    <col min="2" max="2" width="16.88671875" style="38"/>
    <col min="3" max="3" width="16.88671875" style="39"/>
    <col min="4" max="4" width="9.6640625" style="38" customWidth="1"/>
    <col min="5" max="5" width="10.88671875" style="38" customWidth="1"/>
    <col min="6" max="6" width="16.88671875" style="38"/>
    <col min="7" max="7" width="14.109375" style="38" customWidth="1"/>
    <col min="8" max="16384" width="16.88671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63</v>
      </c>
      <c r="C4" s="39" t="s">
        <v>64</v>
      </c>
    </row>
    <row r="5" spans="1:7" ht="18.75" customHeight="1">
      <c r="A5" s="33" t="s">
        <v>14</v>
      </c>
      <c r="B5" s="38" t="s">
        <v>22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09" t="s">
        <v>2</v>
      </c>
      <c r="B9" s="109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55" t="s">
        <v>7</v>
      </c>
    </row>
    <row r="10" spans="1:7">
      <c r="A10" s="40"/>
      <c r="B10" s="41"/>
      <c r="C10" s="41"/>
      <c r="D10" s="61"/>
      <c r="E10" s="35"/>
      <c r="F10" s="56"/>
      <c r="G10" s="63"/>
    </row>
    <row r="11" spans="1:7">
      <c r="A11" s="44">
        <f>'Board mileage-master'!A11</f>
        <v>40935</v>
      </c>
      <c r="B11" s="41" t="s">
        <v>12</v>
      </c>
      <c r="C11" s="41"/>
      <c r="D11" s="89">
        <v>29</v>
      </c>
      <c r="E11" s="35">
        <f>E9*D11</f>
        <v>15.66</v>
      </c>
      <c r="F11" s="56">
        <v>0</v>
      </c>
      <c r="G11" s="63">
        <f>SUM(E11:F11)</f>
        <v>15.66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20" t="s">
        <v>54</v>
      </c>
      <c r="C13" s="20"/>
      <c r="D13" s="61"/>
      <c r="E13" s="35"/>
      <c r="F13" s="56"/>
      <c r="G13" s="63"/>
    </row>
    <row r="14" spans="1:7">
      <c r="A14" s="40"/>
      <c r="B14" s="48"/>
      <c r="C14" s="49"/>
      <c r="D14" s="61"/>
      <c r="E14" s="35"/>
      <c r="F14" s="56"/>
      <c r="G14" s="63"/>
    </row>
    <row r="15" spans="1:7">
      <c r="A15" s="47"/>
      <c r="B15" s="48"/>
      <c r="C15" s="49"/>
      <c r="D15" s="61"/>
      <c r="E15" s="35"/>
      <c r="F15" s="56"/>
      <c r="G15" s="63"/>
    </row>
    <row r="16" spans="1:7">
      <c r="A16" s="47"/>
      <c r="B16" s="48"/>
      <c r="C16" s="49"/>
      <c r="D16" s="61"/>
      <c r="E16" s="35"/>
      <c r="F16" s="56"/>
      <c r="G16" s="63"/>
    </row>
    <row r="17" spans="1:7">
      <c r="A17" s="24" t="s">
        <v>18</v>
      </c>
      <c r="B17" s="25"/>
      <c r="C17" s="59"/>
      <c r="D17" s="61"/>
      <c r="E17" s="35"/>
      <c r="F17" s="56"/>
      <c r="G17" s="63"/>
    </row>
    <row r="18" spans="1:7">
      <c r="A18" s="24" t="s">
        <v>16</v>
      </c>
      <c r="B18" s="25"/>
      <c r="C18" s="59"/>
      <c r="D18" s="48"/>
      <c r="E18" s="35"/>
      <c r="F18" s="56"/>
      <c r="G18" s="63"/>
    </row>
    <row r="19" spans="1:7">
      <c r="A19" s="24" t="s">
        <v>17</v>
      </c>
      <c r="B19" s="25"/>
      <c r="C19" s="59"/>
      <c r="D19" s="48"/>
      <c r="E19" s="35"/>
      <c r="F19" s="56"/>
      <c r="G19" s="63"/>
    </row>
    <row r="20" spans="1:7">
      <c r="A20" s="47"/>
      <c r="B20" s="48"/>
      <c r="C20" s="4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206">
        <f>SUM(D10:D21)</f>
        <v>29</v>
      </c>
      <c r="E22" s="207">
        <f>SUM(E10:E21)</f>
        <v>15.66</v>
      </c>
      <c r="F22" s="207">
        <f>SUM(F10:F21)</f>
        <v>0</v>
      </c>
      <c r="G22" s="207">
        <f>SUM(G10:G21)</f>
        <v>15.66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29" sqref="B29:F32"/>
    </sheetView>
  </sheetViews>
  <sheetFormatPr defaultColWidth="11.5546875" defaultRowHeight="13.8"/>
  <cols>
    <col min="1" max="1" width="10.6640625" style="33" customWidth="1"/>
    <col min="2" max="2" width="14.6640625" style="38" customWidth="1"/>
    <col min="3" max="3" width="18.6640625" style="39" customWidth="1"/>
    <col min="4" max="4" width="8.33203125" style="38" customWidth="1"/>
    <col min="5" max="5" width="10.33203125" style="38" customWidth="1"/>
    <col min="6" max="6" width="16.33203125" style="38" customWidth="1"/>
    <col min="7" max="7" width="6.6640625" style="38" customWidth="1"/>
    <col min="8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48</v>
      </c>
      <c r="C4" s="17" t="s">
        <v>55</v>
      </c>
    </row>
    <row r="5" spans="1:7" ht="18.75" customHeight="1">
      <c r="A5" s="33" t="s">
        <v>14</v>
      </c>
      <c r="B5" s="38" t="s">
        <v>34</v>
      </c>
    </row>
    <row r="7" spans="1:7">
      <c r="A7" s="101"/>
      <c r="B7" s="102"/>
      <c r="C7" s="103"/>
      <c r="D7" s="104"/>
      <c r="E7" s="101" t="s">
        <v>41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40935</v>
      </c>
      <c r="B11" s="41" t="s">
        <v>12</v>
      </c>
      <c r="C11" s="41"/>
      <c r="D11" s="45">
        <f>8.54*2</f>
        <v>17.079999999999998</v>
      </c>
      <c r="E11" s="35">
        <f>E9*D11</f>
        <v>9.2232000000000003</v>
      </c>
      <c r="F11" s="43">
        <v>0</v>
      </c>
      <c r="G11" s="34">
        <f>SUM(E11:F11)</f>
        <v>9.2232000000000003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 t="s">
        <v>54</v>
      </c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5"/>
      <c r="E17" s="35"/>
      <c r="F17" s="43"/>
      <c r="G17" s="34"/>
    </row>
    <row r="18" spans="1:7">
      <c r="A18" s="24" t="s">
        <v>16</v>
      </c>
      <c r="B18" s="25"/>
      <c r="C18" s="26"/>
      <c r="D18" s="46"/>
      <c r="E18" s="35"/>
      <c r="F18" s="43"/>
      <c r="G18" s="34"/>
    </row>
    <row r="19" spans="1:7">
      <c r="A19" s="24" t="s">
        <v>17</v>
      </c>
      <c r="B19" s="25"/>
      <c r="C19" s="26"/>
      <c r="D19" s="46"/>
      <c r="E19" s="35"/>
      <c r="F19" s="43"/>
      <c r="G19" s="34"/>
    </row>
    <row r="20" spans="1:7">
      <c r="A20" s="47"/>
      <c r="B20" s="48"/>
      <c r="C20" s="49"/>
      <c r="D20" s="46"/>
      <c r="E20" s="35"/>
      <c r="F20" s="43"/>
      <c r="G20" s="34"/>
    </row>
    <row r="21" spans="1:7">
      <c r="A21" s="47"/>
      <c r="B21" s="48"/>
      <c r="C21" s="49"/>
      <c r="D21" s="46"/>
      <c r="E21" s="35"/>
      <c r="F21" s="43"/>
      <c r="G21" s="34"/>
    </row>
    <row r="22" spans="1:7">
      <c r="A22" s="50" t="s">
        <v>6</v>
      </c>
      <c r="B22" s="51"/>
      <c r="C22" s="52"/>
      <c r="D22" s="37">
        <f>SUM(D10:D21)</f>
        <v>17.079999999999998</v>
      </c>
      <c r="E22" s="36">
        <f>SUM(E10:E21)</f>
        <v>9.2232000000000003</v>
      </c>
      <c r="F22" s="36">
        <f>SUM(F10:F21)</f>
        <v>0</v>
      </c>
      <c r="G22" s="36">
        <f>SUM(G10:G21)</f>
        <v>9.2232000000000003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0" workbookViewId="0">
      <selection activeCell="B32" sqref="B32:F35"/>
    </sheetView>
  </sheetViews>
  <sheetFormatPr defaultColWidth="11.5546875" defaultRowHeight="13.8"/>
  <cols>
    <col min="1" max="1" width="12" style="33" customWidth="1"/>
    <col min="2" max="2" width="14.6640625" style="38" customWidth="1"/>
    <col min="3" max="3" width="18.6640625" style="39" customWidth="1"/>
    <col min="4" max="4" width="7.6640625" style="38" customWidth="1"/>
    <col min="5" max="5" width="9.109375" style="38" customWidth="1"/>
    <col min="6" max="10" width="17.5546875" style="38" customWidth="1"/>
    <col min="11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50</v>
      </c>
      <c r="C4" s="39" t="s">
        <v>51</v>
      </c>
    </row>
    <row r="5" spans="1:7" ht="18.75" customHeight="1">
      <c r="A5" s="33" t="s">
        <v>14</v>
      </c>
      <c r="B5" s="38" t="s">
        <v>23</v>
      </c>
    </row>
    <row r="7" spans="1:7">
      <c r="A7" s="101"/>
      <c r="B7" s="102"/>
      <c r="C7" s="103"/>
      <c r="D7" s="104"/>
      <c r="E7" s="101" t="s">
        <v>46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40935</v>
      </c>
      <c r="B11" s="41" t="s">
        <v>12</v>
      </c>
      <c r="C11" s="41"/>
      <c r="D11" s="45">
        <v>46</v>
      </c>
      <c r="E11" s="35">
        <f>E9*D11</f>
        <v>24.840000000000003</v>
      </c>
      <c r="F11" s="43">
        <v>0</v>
      </c>
      <c r="G11" s="34">
        <f>SUM(E11:F11)</f>
        <v>24.840000000000003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 t="s">
        <v>54</v>
      </c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2"/>
      <c r="E17" s="35"/>
      <c r="F17" s="43"/>
      <c r="G17" s="34"/>
    </row>
    <row r="18" spans="1:7">
      <c r="A18" s="24" t="s">
        <v>16</v>
      </c>
      <c r="B18" s="25"/>
      <c r="C18" s="26"/>
      <c r="D18" s="45"/>
      <c r="E18" s="35"/>
      <c r="F18" s="43"/>
      <c r="G18" s="34"/>
    </row>
    <row r="19" spans="1:7">
      <c r="A19" s="24" t="s">
        <v>17</v>
      </c>
      <c r="B19" s="25"/>
      <c r="C19" s="26"/>
      <c r="D19" s="45"/>
      <c r="E19" s="35"/>
      <c r="F19" s="43"/>
      <c r="G19" s="34"/>
    </row>
    <row r="20" spans="1:7">
      <c r="A20" s="40"/>
      <c r="B20" s="41"/>
      <c r="C20" s="41"/>
      <c r="D20" s="45"/>
      <c r="E20" s="35"/>
      <c r="F20" s="43"/>
      <c r="G20" s="34"/>
    </row>
    <row r="21" spans="1:7">
      <c r="A21" s="40"/>
      <c r="B21" s="48"/>
      <c r="C21" s="41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47"/>
      <c r="B23" s="48"/>
      <c r="C23" s="49"/>
      <c r="D23" s="46"/>
      <c r="E23" s="35"/>
      <c r="F23" s="43"/>
      <c r="G23" s="34"/>
    </row>
    <row r="24" spans="1:7">
      <c r="A24" s="47"/>
      <c r="B24" s="48"/>
      <c r="C24" s="49"/>
      <c r="D24" s="46"/>
      <c r="E24" s="35"/>
      <c r="F24" s="43"/>
      <c r="G24" s="34"/>
    </row>
    <row r="25" spans="1:7">
      <c r="A25" s="50" t="s">
        <v>6</v>
      </c>
      <c r="B25" s="51"/>
      <c r="C25" s="52"/>
      <c r="D25" s="37">
        <f>SUM(D10:D24)</f>
        <v>46</v>
      </c>
      <c r="E25" s="36">
        <f>SUM(E10:E24)</f>
        <v>24.840000000000003</v>
      </c>
      <c r="F25" s="36">
        <f>SUM(F10:F24)</f>
        <v>0</v>
      </c>
      <c r="G25" s="36">
        <f>SUM(G10:G24)</f>
        <v>24.840000000000003</v>
      </c>
    </row>
    <row r="26" spans="1:7">
      <c r="A26" s="114"/>
      <c r="B26" s="115"/>
      <c r="C26" s="116"/>
      <c r="D26" s="115"/>
      <c r="E26" s="115"/>
      <c r="F26" s="115"/>
      <c r="G26" s="117"/>
    </row>
    <row r="27" spans="1:7">
      <c r="A27" s="118"/>
      <c r="B27" s="119" t="s">
        <v>10</v>
      </c>
      <c r="C27" s="120"/>
      <c r="D27" s="119"/>
      <c r="E27" s="119"/>
      <c r="F27" s="119"/>
      <c r="G27" s="121"/>
    </row>
    <row r="28" spans="1:7">
      <c r="A28" s="118"/>
      <c r="B28" s="119"/>
      <c r="C28" s="120"/>
      <c r="D28" s="119"/>
      <c r="E28" s="119"/>
      <c r="F28" s="119"/>
      <c r="G28" s="121"/>
    </row>
    <row r="29" spans="1:7">
      <c r="A29" s="118"/>
      <c r="B29" s="119" t="s">
        <v>11</v>
      </c>
      <c r="C29" s="122"/>
      <c r="D29" s="122"/>
      <c r="E29" s="122"/>
      <c r="F29" s="122"/>
      <c r="G29" s="121"/>
    </row>
    <row r="30" spans="1:7">
      <c r="A30" s="123"/>
      <c r="B30" s="122"/>
      <c r="C30" s="124"/>
      <c r="D30" s="122"/>
      <c r="E30" s="122"/>
      <c r="F30" s="122"/>
      <c r="G30" s="125"/>
    </row>
    <row r="32" spans="1:7">
      <c r="B32" s="189" t="s">
        <v>53</v>
      </c>
      <c r="C32" s="190"/>
      <c r="D32" s="190"/>
      <c r="E32" s="190"/>
      <c r="F32" s="191"/>
    </row>
    <row r="33" spans="2:6">
      <c r="B33" s="192"/>
      <c r="C33" s="193"/>
      <c r="D33" s="193"/>
      <c r="E33" s="193"/>
      <c r="F33" s="194"/>
    </row>
    <row r="34" spans="2:6">
      <c r="B34" s="195" t="s">
        <v>11</v>
      </c>
      <c r="C34" s="196"/>
      <c r="D34" s="196"/>
      <c r="E34" s="196"/>
      <c r="F34" s="197"/>
    </row>
    <row r="35" spans="2:6">
      <c r="B35" s="198"/>
      <c r="C35" s="196"/>
      <c r="D35" s="196"/>
      <c r="E35" s="196"/>
      <c r="F35" s="19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23" sqref="A23:G23"/>
    </sheetView>
  </sheetViews>
  <sheetFormatPr defaultColWidth="11.6640625" defaultRowHeight="13.8"/>
  <cols>
    <col min="1" max="1" width="11.6640625" style="33"/>
    <col min="2" max="2" width="15.33203125" style="38" customWidth="1"/>
    <col min="3" max="3" width="14.109375" style="39" customWidth="1"/>
    <col min="4" max="5" width="11.6640625" style="38"/>
    <col min="6" max="6" width="16.5546875" style="38" customWidth="1"/>
    <col min="7" max="16384" width="11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47</v>
      </c>
      <c r="C4" s="39" t="s">
        <v>49</v>
      </c>
    </row>
    <row r="5" spans="1:7" ht="18.75" customHeight="1">
      <c r="A5" s="33" t="s">
        <v>14</v>
      </c>
      <c r="B5" s="38" t="s">
        <v>24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1"/>
      <c r="E10" s="35"/>
      <c r="F10" s="56"/>
      <c r="G10" s="35"/>
    </row>
    <row r="11" spans="1:7">
      <c r="A11" s="44">
        <f>'Board mileage-master'!A11</f>
        <v>40935</v>
      </c>
      <c r="B11" s="41" t="s">
        <v>12</v>
      </c>
      <c r="C11" s="41"/>
      <c r="D11" s="208">
        <f>26.36*2</f>
        <v>52.72</v>
      </c>
      <c r="E11" s="35">
        <f>E9*D11</f>
        <v>28.468800000000002</v>
      </c>
      <c r="F11" s="56">
        <v>0</v>
      </c>
      <c r="G11" s="35">
        <f>SUM(E11:F11)</f>
        <v>28.468800000000002</v>
      </c>
    </row>
    <row r="12" spans="1:7">
      <c r="A12" s="14"/>
      <c r="B12" s="48"/>
      <c r="C12" s="49"/>
      <c r="D12" s="48"/>
      <c r="E12" s="16"/>
      <c r="F12" s="67"/>
      <c r="G12" s="16"/>
    </row>
    <row r="13" spans="1:7">
      <c r="A13" s="40"/>
      <c r="B13" s="20" t="s">
        <v>54</v>
      </c>
      <c r="C13" s="20"/>
      <c r="D13" s="66"/>
      <c r="E13" s="35"/>
      <c r="F13" s="56"/>
      <c r="G13" s="35"/>
    </row>
    <row r="14" spans="1:7">
      <c r="A14" s="40"/>
      <c r="B14" s="48"/>
      <c r="C14" s="49"/>
      <c r="D14" s="61"/>
      <c r="E14" s="35"/>
      <c r="F14" s="56"/>
      <c r="G14" s="35"/>
    </row>
    <row r="15" spans="1:7">
      <c r="A15" s="47"/>
      <c r="B15" s="48"/>
      <c r="C15" s="49"/>
      <c r="D15" s="61"/>
      <c r="E15" s="35"/>
      <c r="F15" s="56"/>
      <c r="G15" s="35"/>
    </row>
    <row r="16" spans="1:7">
      <c r="A16" s="47"/>
      <c r="B16" s="48"/>
      <c r="C16" s="49"/>
      <c r="D16" s="61"/>
      <c r="E16" s="35"/>
      <c r="F16" s="56"/>
      <c r="G16" s="35"/>
    </row>
    <row r="17" spans="1:7">
      <c r="A17" s="24" t="s">
        <v>18</v>
      </c>
      <c r="B17" s="25"/>
      <c r="C17" s="59"/>
      <c r="D17" s="66"/>
      <c r="E17" s="35"/>
      <c r="F17" s="56"/>
      <c r="G17" s="35"/>
    </row>
    <row r="18" spans="1:7">
      <c r="A18" s="24" t="s">
        <v>16</v>
      </c>
      <c r="B18" s="25"/>
      <c r="C18" s="59"/>
      <c r="D18" s="48"/>
      <c r="E18" s="35"/>
      <c r="F18" s="56"/>
      <c r="G18" s="35"/>
    </row>
    <row r="19" spans="1:7">
      <c r="A19" s="24" t="s">
        <v>17</v>
      </c>
      <c r="B19" s="25"/>
      <c r="C19" s="59"/>
      <c r="D19" s="48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>SUM(D10:D22)</f>
        <v>52.72</v>
      </c>
      <c r="E23" s="79">
        <f>SUM(E10:E22)</f>
        <v>28.468800000000002</v>
      </c>
      <c r="F23" s="79">
        <f>SUM(F10:F22)</f>
        <v>0</v>
      </c>
      <c r="G23" s="79">
        <f>SUM(G10:G22)</f>
        <v>28.468800000000002</v>
      </c>
    </row>
    <row r="24" spans="1:7">
      <c r="A24" s="118"/>
      <c r="B24" s="119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23" sqref="A23:G23"/>
    </sheetView>
  </sheetViews>
  <sheetFormatPr defaultColWidth="11.33203125" defaultRowHeight="13.8"/>
  <cols>
    <col min="1" max="1" width="11.33203125" style="33"/>
    <col min="2" max="2" width="15.88671875" style="38" customWidth="1"/>
    <col min="3" max="3" width="17" style="39" customWidth="1"/>
    <col min="4" max="5" width="11.33203125" style="38"/>
    <col min="6" max="6" width="16.6640625" style="38" customWidth="1"/>
    <col min="7" max="16384" width="11.33203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29</v>
      </c>
      <c r="C4" s="39" t="s">
        <v>33</v>
      </c>
    </row>
    <row r="5" spans="1:7" ht="18.75" customHeight="1">
      <c r="A5" s="33" t="s">
        <v>14</v>
      </c>
      <c r="B5" s="38" t="s">
        <v>25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64"/>
      <c r="B10" s="41"/>
      <c r="C10" s="41"/>
      <c r="D10" s="61"/>
      <c r="E10" s="35"/>
      <c r="F10" s="56"/>
      <c r="G10" s="35"/>
    </row>
    <row r="11" spans="1:7">
      <c r="A11" s="74">
        <f>'Board mileage-master'!A11</f>
        <v>40935</v>
      </c>
      <c r="B11" s="41" t="s">
        <v>12</v>
      </c>
      <c r="C11" s="41"/>
      <c r="D11" s="60">
        <v>38</v>
      </c>
      <c r="E11" s="35">
        <f>E9*D11</f>
        <v>20.520000000000003</v>
      </c>
      <c r="F11" s="56">
        <v>0</v>
      </c>
      <c r="G11" s="35">
        <f>SUM(E11:F11)</f>
        <v>20.520000000000003</v>
      </c>
    </row>
    <row r="12" spans="1:7">
      <c r="A12" s="64"/>
      <c r="B12" s="48"/>
      <c r="C12" s="49"/>
      <c r="D12" s="60"/>
      <c r="E12" s="35"/>
      <c r="F12" s="67"/>
      <c r="G12" s="16"/>
    </row>
    <row r="13" spans="1:7">
      <c r="A13" s="64"/>
      <c r="B13" s="20" t="s">
        <v>54</v>
      </c>
      <c r="C13" s="20"/>
      <c r="D13" s="61"/>
      <c r="E13" s="35"/>
      <c r="F13" s="56"/>
      <c r="G13" s="35"/>
    </row>
    <row r="14" spans="1:7">
      <c r="A14" s="68"/>
      <c r="B14" s="48"/>
      <c r="C14" s="49"/>
      <c r="D14" s="61"/>
      <c r="E14" s="35"/>
      <c r="F14" s="56"/>
      <c r="G14" s="35"/>
    </row>
    <row r="15" spans="1:7">
      <c r="A15" s="68"/>
      <c r="B15" s="48"/>
      <c r="C15" s="49"/>
      <c r="D15" s="61"/>
      <c r="E15" s="35"/>
      <c r="F15" s="56"/>
      <c r="G15" s="35"/>
    </row>
    <row r="16" spans="1:7">
      <c r="A16" s="25" t="s">
        <v>18</v>
      </c>
      <c r="B16" s="25"/>
      <c r="C16" s="59"/>
      <c r="D16" s="61"/>
      <c r="E16" s="35"/>
      <c r="F16" s="56"/>
      <c r="G16" s="35"/>
    </row>
    <row r="17" spans="1:7">
      <c r="A17" s="25" t="s">
        <v>16</v>
      </c>
      <c r="B17" s="25"/>
      <c r="C17" s="59"/>
      <c r="D17" s="60"/>
      <c r="E17" s="35"/>
      <c r="F17" s="56"/>
      <c r="G17" s="35"/>
    </row>
    <row r="18" spans="1:7">
      <c r="A18" s="25" t="s">
        <v>17</v>
      </c>
      <c r="B18" s="25"/>
      <c r="C18" s="59"/>
      <c r="D18" s="48"/>
      <c r="E18" s="35"/>
      <c r="F18" s="56"/>
      <c r="G18" s="35"/>
    </row>
    <row r="19" spans="1:7">
      <c r="A19" s="68"/>
      <c r="B19" s="48"/>
      <c r="C19" s="49"/>
      <c r="D19" s="48"/>
      <c r="E19" s="35"/>
      <c r="F19" s="56"/>
      <c r="G19" s="35"/>
    </row>
    <row r="20" spans="1:7">
      <c r="A20" s="68"/>
      <c r="B20" s="48"/>
      <c r="C20" s="49"/>
      <c r="D20" s="48"/>
      <c r="E20" s="35"/>
      <c r="F20" s="56"/>
      <c r="G20" s="35"/>
    </row>
    <row r="21" spans="1:7">
      <c r="A21" s="68"/>
      <c r="B21" s="48"/>
      <c r="C21" s="49"/>
      <c r="D21" s="48"/>
      <c r="E21" s="35"/>
      <c r="F21" s="56"/>
      <c r="G21" s="35"/>
    </row>
    <row r="22" spans="1:7">
      <c r="A22" s="209" t="s">
        <v>6</v>
      </c>
      <c r="B22" s="48"/>
      <c r="C22" s="49"/>
      <c r="D22" s="61">
        <f>SUM(D10:D21)</f>
        <v>38</v>
      </c>
      <c r="E22" s="35">
        <f>SUM(E10:E21)</f>
        <v>20.520000000000003</v>
      </c>
      <c r="F22" s="35">
        <f>SUM(F10:F21)</f>
        <v>0</v>
      </c>
      <c r="G22" s="210">
        <f>SUM(G10:G21)</f>
        <v>20.520000000000003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18"/>
      <c r="B26" s="119" t="s">
        <v>11</v>
      </c>
      <c r="C26" s="122"/>
      <c r="D26" s="122"/>
      <c r="E26" s="122"/>
      <c r="F26" s="122"/>
      <c r="G26" s="121"/>
    </row>
    <row r="27" spans="1:7">
      <c r="A27" s="123"/>
      <c r="B27" s="122"/>
      <c r="C27" s="124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7" workbookViewId="0">
      <selection activeCell="A2" sqref="A2:G2"/>
    </sheetView>
  </sheetViews>
  <sheetFormatPr defaultColWidth="13.6640625" defaultRowHeight="13.8"/>
  <cols>
    <col min="1" max="1" width="13.6640625" style="33"/>
    <col min="2" max="2" width="13.6640625" style="38"/>
    <col min="3" max="3" width="13.6640625" style="39"/>
    <col min="4" max="4" width="9.33203125" style="38" customWidth="1"/>
    <col min="5" max="5" width="10.109375" style="38" customWidth="1"/>
    <col min="6" max="6" width="18.33203125" style="38" customWidth="1"/>
    <col min="7" max="16384" width="13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58</v>
      </c>
    </row>
    <row r="5" spans="1:7" ht="18.75" customHeight="1">
      <c r="A5" s="33" t="s">
        <v>14</v>
      </c>
      <c r="B5" s="38" t="s">
        <v>59</v>
      </c>
      <c r="D5" s="38" t="s">
        <v>60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53">
        <f>'Board mileage-master'!A11</f>
        <v>40935</v>
      </c>
      <c r="B11" s="41" t="s">
        <v>12</v>
      </c>
      <c r="C11" s="41"/>
      <c r="D11" s="45">
        <f>18.6*2</f>
        <v>37.200000000000003</v>
      </c>
      <c r="E11" s="35">
        <f>D11*E9</f>
        <v>20.088000000000005</v>
      </c>
      <c r="F11" s="43">
        <v>0</v>
      </c>
      <c r="G11" s="34">
        <f>SUM(E11:F11)</f>
        <v>20.088000000000005</v>
      </c>
    </row>
    <row r="12" spans="1:7">
      <c r="A12" s="14"/>
      <c r="D12" s="27"/>
      <c r="E12" s="16"/>
      <c r="F12" s="21"/>
      <c r="G12" s="15"/>
    </row>
    <row r="13" spans="1:7">
      <c r="A13" s="40"/>
      <c r="B13" s="20" t="s">
        <v>54</v>
      </c>
      <c r="C13" s="20"/>
      <c r="D13" s="42"/>
      <c r="E13" s="35"/>
      <c r="F13" s="43"/>
      <c r="G13" s="34"/>
    </row>
    <row r="14" spans="1:7"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A16" s="24" t="s">
        <v>18</v>
      </c>
      <c r="B16" s="25"/>
      <c r="C16" s="26"/>
      <c r="D16" s="42"/>
      <c r="E16" s="35"/>
      <c r="F16" s="43"/>
      <c r="G16" s="34"/>
    </row>
    <row r="17" spans="1:7">
      <c r="A17" s="24" t="s">
        <v>16</v>
      </c>
      <c r="B17" s="25"/>
      <c r="C17" s="26"/>
      <c r="D17" s="42"/>
      <c r="E17" s="35"/>
      <c r="F17" s="43"/>
      <c r="G17" s="34"/>
    </row>
    <row r="18" spans="1:7">
      <c r="A18" s="24" t="s">
        <v>17</v>
      </c>
      <c r="B18" s="25"/>
      <c r="C18" s="26"/>
      <c r="D18" s="46"/>
      <c r="E18" s="35"/>
      <c r="F18" s="43"/>
      <c r="G18" s="34"/>
    </row>
    <row r="19" spans="1:7">
      <c r="A19" s="24"/>
      <c r="B19" s="25"/>
      <c r="C19" s="59"/>
      <c r="D19" s="46"/>
      <c r="E19" s="35"/>
      <c r="F19" s="43"/>
      <c r="G19" s="34"/>
    </row>
    <row r="20" spans="1:7">
      <c r="A20" s="24"/>
      <c r="B20" s="25"/>
      <c r="C20" s="59"/>
      <c r="D20" s="46"/>
      <c r="E20" s="35"/>
      <c r="F20" s="43"/>
      <c r="G20" s="34"/>
    </row>
    <row r="21" spans="1:7">
      <c r="A21" s="24"/>
      <c r="B21" s="25"/>
      <c r="C21" s="59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50" t="s">
        <v>6</v>
      </c>
      <c r="B23" s="51"/>
      <c r="C23" s="52"/>
      <c r="D23" s="37">
        <f t="shared" ref="D23:G23" si="0">SUM(D10:D22)</f>
        <v>37.200000000000003</v>
      </c>
      <c r="E23" s="36">
        <f t="shared" si="0"/>
        <v>20.088000000000005</v>
      </c>
      <c r="F23" s="36">
        <f t="shared" si="0"/>
        <v>0</v>
      </c>
      <c r="G23" s="36">
        <f t="shared" si="0"/>
        <v>20.088000000000005</v>
      </c>
    </row>
    <row r="24" spans="1:7">
      <c r="A24" s="114"/>
      <c r="B24" s="115"/>
      <c r="C24" s="116"/>
      <c r="D24" s="115"/>
      <c r="E24" s="115"/>
      <c r="F24" s="115"/>
      <c r="G24" s="117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18"/>
      <c r="B27" s="119" t="s">
        <v>11</v>
      </c>
      <c r="C27" s="122"/>
      <c r="D27" s="122"/>
      <c r="E27" s="122"/>
      <c r="F27" s="122"/>
      <c r="G27" s="121"/>
    </row>
    <row r="28" spans="1:7">
      <c r="A28" s="123"/>
      <c r="B28" s="122"/>
      <c r="C28" s="124"/>
      <c r="D28" s="122"/>
      <c r="E28" s="122"/>
      <c r="F28" s="122"/>
      <c r="G28" s="125"/>
    </row>
    <row r="31" spans="1:7">
      <c r="B31" s="126" t="s">
        <v>53</v>
      </c>
      <c r="C31" s="127"/>
      <c r="D31" s="127"/>
      <c r="E31" s="127"/>
      <c r="F31" s="128"/>
    </row>
    <row r="32" spans="1:7">
      <c r="B32" s="129"/>
      <c r="C32" s="130"/>
      <c r="D32" s="130"/>
      <c r="E32" s="130"/>
      <c r="F32" s="131"/>
    </row>
    <row r="33" spans="2:6">
      <c r="B33" s="132" t="s">
        <v>11</v>
      </c>
      <c r="C33" s="133"/>
      <c r="D33" s="133"/>
      <c r="E33" s="133"/>
      <c r="F33" s="134"/>
    </row>
    <row r="34" spans="2:6">
      <c r="B34" s="135"/>
      <c r="C34" s="133"/>
      <c r="D34" s="133"/>
      <c r="E34" s="133"/>
      <c r="F34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2016-01-29T18:39:00Z</cp:lastPrinted>
  <dcterms:created xsi:type="dcterms:W3CDTF">1997-07-25T20:25:37Z</dcterms:created>
  <dcterms:modified xsi:type="dcterms:W3CDTF">2016-01-29T18:39:02Z</dcterms:modified>
</cp:coreProperties>
</file>