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6" yWindow="240" windowWidth="9696" windowHeight="6996" activeTab="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G12" i="2" l="1"/>
  <c r="E12" i="2"/>
  <c r="G12" i="15"/>
  <c r="E12" i="15"/>
  <c r="D11" i="11" l="1"/>
  <c r="A11" i="2" l="1"/>
  <c r="A11" i="11" l="1"/>
  <c r="A11" i="10" l="1"/>
  <c r="A11" i="9"/>
  <c r="A11" i="13"/>
  <c r="A11" i="14"/>
  <c r="A11" i="6"/>
  <c r="A11" i="5"/>
  <c r="A11" i="4"/>
  <c r="E9" i="15"/>
  <c r="E9" i="2" l="1"/>
  <c r="D11" i="14"/>
  <c r="B17" i="15"/>
  <c r="B18" i="15"/>
  <c r="B19" i="15"/>
  <c r="D11" i="9"/>
  <c r="D23" i="9" s="1"/>
  <c r="D20" i="11"/>
  <c r="E9" i="13"/>
  <c r="E11" i="13" s="1"/>
  <c r="E13" i="15"/>
  <c r="A11" i="15"/>
  <c r="D22" i="15"/>
  <c r="F22" i="15"/>
  <c r="A11" i="3"/>
  <c r="E9" i="14"/>
  <c r="B14" i="14"/>
  <c r="B15" i="14"/>
  <c r="B16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6" i="4"/>
  <c r="B15" i="4"/>
  <c r="B14" i="4"/>
  <c r="F23" i="4"/>
  <c r="D23" i="4"/>
  <c r="E9" i="5"/>
  <c r="E11" i="5" s="1"/>
  <c r="G11" i="5" s="1"/>
  <c r="B16" i="5"/>
  <c r="B15" i="5"/>
  <c r="B14" i="5"/>
  <c r="F22" i="5"/>
  <c r="D22" i="5"/>
  <c r="E9" i="6"/>
  <c r="E11" i="6" s="1"/>
  <c r="G11" i="6" s="1"/>
  <c r="E21" i="6"/>
  <c r="B16" i="6"/>
  <c r="B15" i="6"/>
  <c r="B14" i="6"/>
  <c r="F22" i="6"/>
  <c r="D22" i="6"/>
  <c r="F20" i="11"/>
  <c r="E9" i="9"/>
  <c r="B16" i="9"/>
  <c r="B15" i="9"/>
  <c r="B14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3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G22" i="15"/>
  <c r="G11" i="13"/>
  <c r="G25" i="13" s="1"/>
  <c r="E25" i="13"/>
  <c r="E23" i="9"/>
  <c r="E20" i="11"/>
  <c r="E23" i="4"/>
  <c r="G11" i="4"/>
  <c r="G23" i="4" s="1"/>
  <c r="E22" i="15"/>
</calcChain>
</file>

<file path=xl/sharedStrings.xml><?xml version="1.0" encoding="utf-8"?>
<sst xmlns="http://schemas.openxmlformats.org/spreadsheetml/2006/main" count="307" uniqueCount="69">
  <si>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</si>
  <si>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</si>
  <si>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</si>
  <si>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</si>
  <si>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</si>
  <si>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</si>
  <si>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</si>
  <si>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</si>
  <si>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</si>
  <si>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</si>
  <si>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</si>
  <si>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</si>
  <si>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</si>
  <si>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</si>
  <si>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</si>
  <si>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</si>
  <si>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</si>
  <si>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</si>
  <si>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</si>
  <si>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</si>
  <si>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</si>
  <si>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</si>
  <si>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</si>
  <si>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</si>
  <si>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</si>
  <si>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</si>
  <si>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</si>
  <si>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</si>
  <si>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</si>
  <si>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</si>
  <si>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</si>
  <si>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</si>
  <si>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</si>
  <si>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</si>
  <si>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</si>
  <si>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</si>
  <si>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</si>
  <si>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</si>
  <si>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</si>
  <si>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</si>
  <si>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</si>
  <si>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</si>
  <si>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</si>
  <si>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</si>
  <si>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</si>
  <si>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</si>
  <si>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</si>
  <si>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</si>
  <si>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</si>
  <si>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</si>
  <si>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</si>
  <si>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</si>
  <si>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</si>
  <si>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</si>
  <si>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</si>
  <si>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</si>
  <si>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</si>
  <si>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</si>
  <si>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</si>
  <si>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</si>
  <si>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</si>
  <si>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</si>
  <si>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</si>
  <si>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12/10/15/2015</t>
  </si>
  <si>
    <t>professional negotiations</t>
  </si>
  <si>
    <t>Mr. Dennis Olesnanik</t>
  </si>
  <si>
    <t>10662 West Middle Rd., Lake City, PA  16423</t>
  </si>
  <si>
    <t>Mr. Wade King</t>
  </si>
  <si>
    <t>1080 Rankine Avenue, Erie, PA  16511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</si>
</sst>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zoomScaleNormal="100" workbookViewId="0">
      <selection activeCell="A11" sqref="A11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5" width="12.5546875" style="4"/>
    <col min="6" max="6" width="13.5546875" style="4" customWidth="1"/>
    <col min="7" max="16384" width="12.5546875" style="4"/>
  </cols>
  <sheetData>
    <row r="1" spans="1:7" s="2" customFormat="1">
      <c r="A1" s="120" t="s">
        <v>26</v>
      </c>
      <c r="B1" s="120"/>
      <c r="C1" s="120"/>
      <c r="D1" s="120"/>
      <c r="E1" s="120"/>
      <c r="F1" s="120"/>
      <c r="G1" s="120"/>
    </row>
    <row r="2" spans="1:7" s="2" customFormat="1">
      <c r="A2" s="120" t="s">
        <v>27</v>
      </c>
      <c r="B2" s="120"/>
      <c r="C2" s="120"/>
      <c r="D2" s="120"/>
      <c r="E2" s="120"/>
      <c r="F2" s="120"/>
      <c r="G2" s="120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7" t="s">
        <v>0</v>
      </c>
      <c r="B8" s="118"/>
      <c r="C8" s="119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18">
        <v>40891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55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54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topLeftCell="A13" zoomScaleNormal="100" workbookViewId="0">
      <selection activeCell="G11" sqref="G11:G12"/>
    </sheetView>
  </sheetViews>
  <sheetFormatPr defaultColWidth="13.33203125" defaultRowHeight="13.8"/>
  <cols>
    <col min="1" max="1" width="13.33203125" style="39"/>
    <col min="2" max="2" width="13.33203125" style="38"/>
    <col min="3" max="3" width="13.33203125" style="40"/>
    <col min="4" max="16384" width="13.33203125" style="38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9" t="s">
        <v>13</v>
      </c>
      <c r="B4" s="38" t="s">
        <v>31</v>
      </c>
      <c r="C4" s="40" t="s">
        <v>58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21" t="s">
        <v>0</v>
      </c>
      <c r="B8" s="122"/>
      <c r="C8" s="123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40891</v>
      </c>
      <c r="B11" s="54" t="s">
        <v>12</v>
      </c>
      <c r="C11" s="54"/>
      <c r="D11" s="55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>
        <v>40878</v>
      </c>
      <c r="B12" s="54" t="s">
        <v>64</v>
      </c>
      <c r="C12" s="54"/>
      <c r="D12" s="55">
        <v>25</v>
      </c>
      <c r="E12" s="1">
        <f>D12*E9</f>
        <v>14.374999999999998</v>
      </c>
      <c r="F12" s="56"/>
      <c r="G12" s="57">
        <f>SUM(E12:F12)</f>
        <v>14.374999999999998</v>
      </c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/>
      <c r="B17"/>
      <c r="C17"/>
      <c r="D17"/>
      <c r="E17"/>
      <c r="F17"/>
      <c r="G1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50</v>
      </c>
      <c r="E28" s="71">
        <f t="shared" si="0"/>
        <v>28.749999999999996</v>
      </c>
      <c r="F28" s="71">
        <f t="shared" si="0"/>
        <v>0</v>
      </c>
      <c r="G28" s="72">
        <f t="shared" si="0"/>
        <v>28.749999999999996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54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2" sqref="B12:C12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/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54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11" sqref="G11:G12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115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116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>
        <v>40878</v>
      </c>
      <c r="B12" s="19" t="s">
        <v>64</v>
      </c>
      <c r="C12" s="19"/>
      <c r="D12" s="116">
        <v>8</v>
      </c>
      <c r="E12" s="21">
        <f>D12*E9</f>
        <v>4.5999999999999996</v>
      </c>
      <c r="F12" s="76"/>
      <c r="G12" s="23">
        <f>SUM(E12:F12)</f>
        <v>4.5999999999999996</v>
      </c>
    </row>
    <row r="13" spans="1:7">
      <c r="A13" s="18" t="s">
        <v>63</v>
      </c>
      <c r="B13" s="19" t="s">
        <v>49</v>
      </c>
      <c r="C13" s="81"/>
      <c r="D13" s="116">
        <v>8</v>
      </c>
      <c r="E13" s="21">
        <f>D13*E9</f>
        <v>4.5999999999999996</v>
      </c>
      <c r="F13" s="76"/>
      <c r="G13" s="23">
        <f t="shared" ref="G13" si="0">SUM(E13:F13)</f>
        <v>4.5999999999999996</v>
      </c>
    </row>
    <row r="14" spans="1:7">
      <c r="A14" s="18"/>
      <c r="B14" s="19"/>
      <c r="C14" s="81"/>
      <c r="D14" s="29"/>
      <c r="E14" s="21"/>
      <c r="F14" s="76"/>
      <c r="G14" s="23"/>
    </row>
    <row r="15" spans="1:7">
      <c r="A15"/>
      <c r="B15"/>
      <c r="C15"/>
      <c r="D15"/>
      <c r="E15"/>
      <c r="F15"/>
      <c r="G15"/>
    </row>
    <row r="17" spans="1:7">
      <c r="A17" s="18"/>
      <c r="B17" s="81" t="str">
        <f>'Board mileage-master'!B13</f>
        <v>Please enter all other meetings attended</v>
      </c>
      <c r="C17" s="81"/>
      <c r="D17" s="20"/>
      <c r="E17" s="21"/>
      <c r="F17" s="76"/>
      <c r="G17" s="23"/>
    </row>
    <row r="18" spans="1:7">
      <c r="A18" s="18"/>
      <c r="B18" s="81" t="str">
        <f>'Board mileage-master'!B14</f>
        <v>and any travel related expenses incurred</v>
      </c>
      <c r="C18" s="81"/>
      <c r="D18" s="20"/>
      <c r="E18" s="21"/>
      <c r="F18" s="76"/>
      <c r="G18" s="23"/>
    </row>
    <row r="19" spans="1:7">
      <c r="A19" s="18"/>
      <c r="B19" s="81" t="str">
        <f>'Board mileage-master'!B15</f>
        <v>for which you request reimbursement.</v>
      </c>
      <c r="C19" s="81"/>
      <c r="D19" s="20"/>
      <c r="E19" s="21"/>
      <c r="F19" s="76"/>
      <c r="G19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24</v>
      </c>
      <c r="E22" s="35">
        <f>SUM(E10:E21)</f>
        <v>13.799999999999999</v>
      </c>
      <c r="F22" s="35">
        <f>SUM(F10:F21)</f>
        <v>0</v>
      </c>
      <c r="G22" s="83">
        <f>SUM(G10:G21)</f>
        <v>13.799999999999999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8" spans="1:7">
      <c r="B28" s="88" t="s">
        <v>54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4" sqref="D4:F4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65</v>
      </c>
      <c r="D4" s="5" t="s">
        <v>66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80">
        <v>41</v>
      </c>
      <c r="E11" s="21">
        <f>E9*D11</f>
        <v>23.574999999999999</v>
      </c>
      <c r="F11" s="76">
        <v>0</v>
      </c>
      <c r="G11" s="23">
        <f>SUM(E11:F11)</f>
        <v>23.574999999999999</v>
      </c>
    </row>
    <row r="12" spans="1:7">
      <c r="A12" s="53"/>
      <c r="E12" s="1"/>
      <c r="F12" s="56"/>
      <c r="G12" s="57"/>
    </row>
    <row r="13" spans="1:7">
      <c r="A13" s="18"/>
      <c r="B13" s="54" t="s">
        <v>55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41</v>
      </c>
      <c r="E23" s="35">
        <f t="shared" si="0"/>
        <v>23.574999999999999</v>
      </c>
      <c r="F23" s="35">
        <f t="shared" si="0"/>
        <v>0</v>
      </c>
      <c r="G23" s="35">
        <f t="shared" si="0"/>
        <v>23.574999999999999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54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D16"/>
    </sheetView>
  </sheetViews>
  <sheetFormatPr defaultColWidth="12.33203125" defaultRowHeight="13.8"/>
  <cols>
    <col min="1" max="1" width="12.33203125" style="37"/>
    <col min="2" max="2" width="15.6640625" style="4" customWidth="1"/>
    <col min="3" max="3" width="12.33203125" style="5"/>
    <col min="4" max="5" width="12.33203125" style="4"/>
    <col min="6" max="6" width="15.109375" style="4" customWidth="1"/>
    <col min="7" max="16384" width="12.332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59</v>
      </c>
      <c r="C4" s="5" t="s">
        <v>53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E12" s="1"/>
      <c r="F12" s="56"/>
      <c r="G12" s="57"/>
    </row>
    <row r="13" spans="1:7">
      <c r="A13" s="18"/>
      <c r="B13" s="54" t="s">
        <v>55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54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D12" sqref="D12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664062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67</v>
      </c>
      <c r="C4" s="5" t="s">
        <v>68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80">
        <v>29</v>
      </c>
      <c r="E11" s="21">
        <f>E9*D11</f>
        <v>16.674999999999997</v>
      </c>
      <c r="F11" s="76">
        <v>0</v>
      </c>
      <c r="G11" s="23">
        <f>SUM(E11:F11)</f>
        <v>16.674999999999997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55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29</v>
      </c>
      <c r="E22" s="35">
        <f>SUM(E10:E21)</f>
        <v>16.674999999999997</v>
      </c>
      <c r="F22" s="35">
        <f>SUM(F10:F21)</f>
        <v>0</v>
      </c>
      <c r="G22" s="35">
        <f>SUM(G10:G21)</f>
        <v>16.674999999999997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54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6"/>
    </sheetView>
  </sheetViews>
  <sheetFormatPr defaultColWidth="11.5546875" defaultRowHeight="13.8"/>
  <cols>
    <col min="1" max="1" width="10.6640625" style="37" customWidth="1"/>
    <col min="2" max="2" width="14.6640625" style="4" customWidth="1"/>
    <col min="3" max="3" width="18.6640625" style="5" customWidth="1"/>
    <col min="4" max="4" width="8.33203125" style="4" customWidth="1"/>
    <col min="5" max="5" width="10.33203125" style="4" customWidth="1"/>
    <col min="6" max="6" width="16.33203125" style="4" customWidth="1"/>
    <col min="7" max="7" width="6.6640625" style="4" customWidth="1"/>
    <col min="8" max="16384" width="11.55468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48</v>
      </c>
      <c r="C4" s="38" t="s">
        <v>57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55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54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13" sqref="B13:C16"/>
    </sheetView>
  </sheetViews>
  <sheetFormatPr defaultColWidth="11.5546875" defaultRowHeight="13.8"/>
  <cols>
    <col min="1" max="1" width="12" style="37" customWidth="1"/>
    <col min="2" max="2" width="14.6640625" style="4" customWidth="1"/>
    <col min="3" max="3" width="18.6640625" style="5" customWidth="1"/>
    <col min="4" max="4" width="7.664062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55</v>
      </c>
      <c r="C13" s="54"/>
      <c r="D13" s="20"/>
      <c r="E13" s="21"/>
      <c r="F13" s="76"/>
      <c r="G13" s="23"/>
    </row>
    <row r="14" spans="1:7">
      <c r="A14" s="18"/>
      <c r="B14" s="19" t="s">
        <v>18</v>
      </c>
      <c r="C14" s="19"/>
      <c r="D14" s="20"/>
      <c r="E14" s="21"/>
      <c r="F14" s="76"/>
      <c r="G14" s="23"/>
    </row>
    <row r="15" spans="1:7">
      <c r="A15" s="18"/>
      <c r="B15" s="19" t="s">
        <v>16</v>
      </c>
      <c r="C15" s="19"/>
      <c r="D15" s="20"/>
      <c r="E15" s="21"/>
      <c r="F15" s="76"/>
      <c r="G15" s="23"/>
    </row>
    <row r="16" spans="1:7">
      <c r="A16" s="18"/>
      <c r="B16" s="19" t="s">
        <v>17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54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B13" sqref="B13:D17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E12" s="1"/>
      <c r="F12" s="56"/>
      <c r="G12" s="57"/>
    </row>
    <row r="13" spans="1:7">
      <c r="A13" s="18"/>
      <c r="B13" s="54" t="s">
        <v>55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54" t="s">
        <v>55</v>
      </c>
      <c r="C17" s="54"/>
      <c r="D17" s="59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54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12" sqref="D12:G12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40891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/>
      <c r="B12" s="54" t="s">
        <v>55</v>
      </c>
      <c r="C12" s="54"/>
      <c r="D12" s="114"/>
      <c r="E12" s="2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56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21.849999999999998</v>
      </c>
      <c r="F22" s="35">
        <f>SUM(F10:F21)</f>
        <v>0</v>
      </c>
      <c r="G22" s="83">
        <f>SUM(G10:G21)</f>
        <v>21.849999999999998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54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11" sqref="E11"/>
    </sheetView>
  </sheetViews>
  <sheetFormatPr defaultColWidth="13.6640625" defaultRowHeight="13.8"/>
  <cols>
    <col min="1" max="1" width="13.6640625" style="37"/>
    <col min="2" max="2" width="13.6640625" style="4"/>
    <col min="3" max="3" width="13.6640625" style="5"/>
    <col min="4" max="4" width="9.33203125" style="4" customWidth="1"/>
    <col min="5" max="5" width="10.109375" style="4" customWidth="1"/>
    <col min="6" max="6" width="18.33203125" style="4" customWidth="1"/>
    <col min="7" max="16384" width="13.6640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60</v>
      </c>
    </row>
    <row r="5" spans="1:7" ht="18.75" customHeight="1">
      <c r="A5" s="37" t="s">
        <v>14</v>
      </c>
      <c r="B5" s="4" t="s">
        <v>61</v>
      </c>
      <c r="D5" s="4" t="s">
        <v>62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40891</v>
      </c>
      <c r="B11" s="19" t="s">
        <v>12</v>
      </c>
      <c r="C11" s="19"/>
      <c r="D11" s="80">
        <f>18.6*2</f>
        <v>37.200000000000003</v>
      </c>
      <c r="E11" s="21">
        <f>D11*E9</f>
        <v>21.39</v>
      </c>
      <c r="F11" s="76">
        <v>0</v>
      </c>
      <c r="G11" s="23">
        <f>SUM(E11:F11)</f>
        <v>21.39</v>
      </c>
    </row>
    <row r="12" spans="1:7">
      <c r="A12" s="53"/>
      <c r="D12" s="59"/>
      <c r="E12" s="1"/>
      <c r="F12" s="56"/>
      <c r="G12" s="57"/>
    </row>
    <row r="13" spans="1:7">
      <c r="A13" s="85"/>
      <c r="B13" s="54" t="s">
        <v>55</v>
      </c>
      <c r="C13" s="54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37.200000000000003</v>
      </c>
      <c r="E20" s="35">
        <f t="shared" si="0"/>
        <v>21.39</v>
      </c>
      <c r="F20" s="35">
        <f t="shared" si="0"/>
        <v>0</v>
      </c>
      <c r="G20" s="35">
        <f t="shared" si="0"/>
        <v>21.39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54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2015-08-27T15:46:23Z</cp:lastPrinted>
  <dcterms:created xsi:type="dcterms:W3CDTF">1997-07-25T20:25:37Z</dcterms:created>
  <dcterms:modified xsi:type="dcterms:W3CDTF">2015-12-16T13:54:47Z</dcterms:modified>
</cp:coreProperties>
</file>