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VISA log" sheetId="5" r:id="rId2"/>
  </sheets>
  <definedNames>
    <definedName name="_xlnm.Print_Titles" localSheetId="0">'Bus Mgr report'!$1:$2</definedName>
    <definedName name="_xlnm.Print_Titles" localSheetId="1">'VISA log'!$A:$A,'VISA log'!$1:$1</definedName>
  </definedNames>
  <calcPr calcId="152511"/>
</workbook>
</file>

<file path=xl/calcChain.xml><?xml version="1.0" encoding="utf-8"?>
<calcChain xmlns="http://schemas.openxmlformats.org/spreadsheetml/2006/main">
  <c r="E110" i="1"/>
  <c r="G132" l="1"/>
  <c r="G131"/>
  <c r="G130"/>
  <c r="G129"/>
  <c r="G128"/>
  <c r="G127"/>
  <c r="G126"/>
  <c r="G125"/>
  <c r="G123"/>
  <c r="D133" l="1"/>
  <c r="D95"/>
  <c r="E95"/>
  <c r="C95"/>
  <c r="D72"/>
  <c r="E72"/>
  <c r="D66"/>
  <c r="D68" s="1"/>
  <c r="D71" s="1"/>
  <c r="C66"/>
  <c r="C68" s="1"/>
  <c r="C71" s="1"/>
  <c r="E68"/>
  <c r="E71" s="1"/>
  <c r="C72"/>
  <c r="C93"/>
  <c r="C85"/>
  <c r="C96" s="1"/>
  <c r="C81"/>
  <c r="C63"/>
  <c r="D50"/>
  <c r="E50"/>
  <c r="C50"/>
  <c r="C54"/>
  <c r="C30"/>
  <c r="C33" s="1"/>
  <c r="C48"/>
  <c r="C26"/>
  <c r="E54"/>
  <c r="D54"/>
  <c r="E30"/>
  <c r="E53" s="1"/>
  <c r="C8"/>
  <c r="E115"/>
  <c r="E114"/>
  <c r="E108"/>
  <c r="E104"/>
  <c r="E93"/>
  <c r="E85"/>
  <c r="E96" s="1"/>
  <c r="E81"/>
  <c r="E63"/>
  <c r="E48"/>
  <c r="E26"/>
  <c r="D14"/>
  <c r="D135" l="1"/>
  <c r="D137" s="1"/>
  <c r="C73"/>
  <c r="E73"/>
  <c r="C97"/>
  <c r="E33"/>
  <c r="E36" s="1"/>
  <c r="E41" s="1"/>
  <c r="C36"/>
  <c r="C41" s="1"/>
  <c r="E116"/>
  <c r="E55"/>
  <c r="C53"/>
  <c r="C55" s="1"/>
  <c r="E97"/>
  <c r="E112"/>
  <c r="G121"/>
  <c r="E133" l="1"/>
  <c r="E135" s="1"/>
  <c r="C133"/>
  <c r="D48"/>
  <c r="F29"/>
  <c r="D28"/>
  <c r="F91"/>
  <c r="F90"/>
  <c r="F88"/>
  <c r="F87"/>
  <c r="F84"/>
  <c r="F83"/>
  <c r="F65"/>
  <c r="E8"/>
  <c r="E12"/>
  <c r="E11"/>
  <c r="E10"/>
  <c r="D93"/>
  <c r="F89"/>
  <c r="C14"/>
  <c r="F67"/>
  <c r="D85"/>
  <c r="D96" s="1"/>
  <c r="D26"/>
  <c r="F133"/>
  <c r="F135" s="1"/>
  <c r="D63"/>
  <c r="D81"/>
  <c r="F66"/>
  <c r="F46"/>
  <c r="D73"/>
  <c r="F47"/>
  <c r="C140" l="1"/>
  <c r="C135"/>
  <c r="C137" s="1"/>
  <c r="F28"/>
  <c r="D30"/>
  <c r="E137"/>
  <c r="D97"/>
  <c r="G133"/>
  <c r="G135" s="1"/>
  <c r="F32"/>
  <c r="F137"/>
  <c r="F93"/>
  <c r="F85"/>
  <c r="E14"/>
  <c r="D53" l="1"/>
  <c r="D55" s="1"/>
  <c r="D33"/>
  <c r="D36" s="1"/>
  <c r="D41" s="1"/>
  <c r="C139"/>
  <c r="G137"/>
</calcChain>
</file>

<file path=xl/comments1.xml><?xml version="1.0" encoding="utf-8"?>
<comments xmlns="http://schemas.openxmlformats.org/spreadsheetml/2006/main">
  <authors>
    <author>Susan Tatalone</author>
  </authors>
  <commentList>
    <comment ref="B29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3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2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3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4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5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5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5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5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<sst xmlns="http://schemas.openxmlformats.org/spreadsheetml/2006/main" count="676" uniqueCount="190">
  <si>
    <t>General Fund Cash Accounts</t>
  </si>
  <si>
    <t>Food Service Fund- PNC</t>
  </si>
  <si>
    <t>Student Activities Fund-PNC</t>
  </si>
  <si>
    <t>ECTS-High School</t>
  </si>
  <si>
    <t>RCTC</t>
  </si>
  <si>
    <t>Total</t>
  </si>
  <si>
    <t>Medical/ Rx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</si>
  <si>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</si>
  <si>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</si>
  <si>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</si>
  <si>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</si>
  <si>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Expenditure and reserve</t>
  </si>
  <si>
    <t>Plus: YTD Contributions+receipts</t>
  </si>
  <si>
    <t>Plus:</t>
  </si>
  <si>
    <t>Less:</t>
  </si>
  <si>
    <t>Months of claims + expenses in reserve</t>
  </si>
  <si>
    <t xml:space="preserve">Revenue and Expenditure Summary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</si>
  <si>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</si>
  <si>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</si>
  <si>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</si>
  <si>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</si>
  <si>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</si>
  <si>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</si>
  <si>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Designated-SkillsUSA</t>
  </si>
  <si>
    <t>Designated-NTHS</t>
  </si>
  <si>
    <t xml:space="preserve">NOREBT-ECTS  </t>
  </si>
  <si>
    <t>Excess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</si>
  <si>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</si>
  <si>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</si>
  <si>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</si>
  <si>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</si>
  <si>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</si>
  <si>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</si>
  <si>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</si>
  <si>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</si>
  <si>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</si>
  <si>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</si>
  <si>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</si>
  <si>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</si>
  <si>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</si>
  <si>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</si>
  <si>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</si>
  <si>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</si>
  <si>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</si>
  <si>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Wellness</t>
  </si>
  <si>
    <t>Less: reimbursement for large claims over 40K</t>
  </si>
  <si>
    <t>Less: Large claims management(adj)</t>
  </si>
  <si>
    <t>Less: PA Trust refund</t>
  </si>
  <si>
    <t>General Ledger Bank Account Balances</t>
  </si>
  <si>
    <t>General Fund</t>
  </si>
  <si>
    <t>Food Service Fund</t>
  </si>
  <si>
    <t>ECTS Capital Projects Fund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</si>
  <si>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</si>
  <si>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</si>
  <si>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</si>
  <si>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</si>
  <si>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</si>
  <si>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</si>
  <si>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</si>
  <si>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Other information</t>
  </si>
  <si>
    <t xml:space="preserve">Change </t>
  </si>
  <si>
    <t>Revenue-Local Sources &amp; Districts</t>
  </si>
  <si>
    <t>Revenue-All Other Sources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</si>
  <si>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</si>
  <si>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</si>
  <si>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</si>
  <si>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</si>
  <si>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</si>
  <si>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</si>
  <si>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</si>
  <si>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</si>
  <si>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</si>
  <si>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</si>
  <si>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</si>
  <si>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</si>
  <si>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</si>
  <si>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</si>
  <si>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</si>
  <si>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</si>
  <si>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</si>
  <si>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Card Holder</t>
  </si>
  <si>
    <t>Signed User Agreeement</t>
  </si>
  <si>
    <t>Due 15th</t>
  </si>
  <si>
    <t>Due 6/15</t>
  </si>
  <si>
    <t>Due 7/15</t>
  </si>
  <si>
    <t>Due 8/15</t>
  </si>
  <si>
    <t>Due 9/15</t>
  </si>
  <si>
    <t>Due 10/14</t>
  </si>
  <si>
    <t>Due 11/18</t>
  </si>
  <si>
    <t>Due 12/16</t>
  </si>
  <si>
    <t>Due 1/19</t>
  </si>
  <si>
    <t>Due 2/16</t>
  </si>
  <si>
    <t>Due  3/15</t>
  </si>
  <si>
    <t>Due 4/19</t>
  </si>
  <si>
    <t>Due  5/16</t>
  </si>
  <si>
    <t>Due 6/6, 6/15</t>
  </si>
  <si>
    <t>Due 7/16</t>
  </si>
  <si>
    <t>Due 9/17</t>
  </si>
  <si>
    <t>Due 10/15</t>
  </si>
  <si>
    <t>Due 11/15</t>
  </si>
  <si>
    <t>Due 12/17</t>
  </si>
  <si>
    <t>Due 1/17</t>
  </si>
  <si>
    <t xml:space="preserve">Camp, Mary Ellen </t>
  </si>
  <si>
    <t>X</t>
  </si>
  <si>
    <t>N/A</t>
  </si>
  <si>
    <t>DiPlacido, Frank</t>
  </si>
  <si>
    <t>no stmt</t>
  </si>
  <si>
    <t>Donnell, William</t>
  </si>
  <si>
    <t>closed</t>
  </si>
  <si>
    <t>Fatica, Natalie</t>
  </si>
  <si>
    <t>Fritz, Paul</t>
  </si>
  <si>
    <t>Harpst, Linda</t>
  </si>
  <si>
    <t>Heubel, Patricia (closed 11/7/11)</t>
  </si>
  <si>
    <t>Hodas, Patricia (closed 1/30/12)</t>
  </si>
  <si>
    <t>Holland, Patrick</t>
  </si>
  <si>
    <t>Jackson, Aldo</t>
  </si>
  <si>
    <t>Neely, Tiffany (closed 12/30/11)</t>
  </si>
  <si>
    <t>Kennerknecht, Jan</t>
  </si>
  <si>
    <t>Lasher, Daniel</t>
  </si>
  <si>
    <t>Lasher, Pam (closed 3/13/12)</t>
  </si>
  <si>
    <t>Palloto, Kathy (closed 10/17/11)</t>
  </si>
  <si>
    <t>Sceiford, Steven</t>
  </si>
  <si>
    <t>Smith, Jeffrey</t>
  </si>
  <si>
    <t>Tarasovitch, Joseph</t>
  </si>
  <si>
    <t>no statement</t>
  </si>
  <si>
    <t>Tech, Justin</t>
  </si>
  <si>
    <t>Von Volkenburg, Delbert</t>
  </si>
  <si>
    <t>Balsiger, Kenneth</t>
  </si>
  <si>
    <t>Bright, Tamara</t>
  </si>
  <si>
    <t>Burnham, Marty</t>
  </si>
  <si>
    <t>Carr, Sandra</t>
  </si>
  <si>
    <t>Craft, Robert</t>
  </si>
  <si>
    <t>6/5/2012-incomplete</t>
  </si>
  <si>
    <t>Cyphert, Mark</t>
  </si>
  <si>
    <t>Erdman, Donna</t>
  </si>
  <si>
    <t>Grimes, Robin</t>
  </si>
  <si>
    <t>Grossman, Janet</t>
  </si>
  <si>
    <t>Hamilton-Holmes, Stephanie</t>
  </si>
  <si>
    <t>Hewitt, Roach</t>
  </si>
  <si>
    <t>Hofmeister, Don</t>
  </si>
  <si>
    <t>Lucarotti, Andrea</t>
  </si>
  <si>
    <t>Lytle, Charles</t>
  </si>
  <si>
    <t>Lyle, Bob</t>
  </si>
  <si>
    <t>Massello, Tracy (James)</t>
  </si>
  <si>
    <t>Michalak, David</t>
  </si>
  <si>
    <t>Moyak, Remle</t>
  </si>
  <si>
    <t>Oakes, Curt</t>
  </si>
  <si>
    <t>4/4/2013*</t>
  </si>
  <si>
    <t>Palo, Patricia (closed 2/10/12)</t>
  </si>
  <si>
    <t>Salorino, Joseph</t>
  </si>
  <si>
    <t>Sanders, Kelly</t>
  </si>
  <si>
    <t>Sargent, Mariea</t>
  </si>
  <si>
    <t>Scalise, Lesa</t>
  </si>
  <si>
    <t>Shaffer, Elaine</t>
  </si>
  <si>
    <t>Sorensen, Lisa</t>
  </si>
  <si>
    <t>States, Sherry</t>
  </si>
  <si>
    <t>Steever, Sam</t>
  </si>
  <si>
    <t>Suprynowicz, Robert</t>
  </si>
  <si>
    <t>Wilber, Danielle</t>
  </si>
  <si>
    <t>Yanosko, David</t>
  </si>
  <si>
    <t>Zimmermann, Phylis</t>
  </si>
  <si>
    <t>Less: YTD net claims-medical</t>
  </si>
  <si>
    <t>Less: YTD net claims- prescription</t>
  </si>
  <si>
    <t>Less: Administration expenses- Highmark, BAI</t>
  </si>
  <si>
    <t>Less: Reimsurance fees</t>
  </si>
  <si>
    <t>Less: Other fees- audit, legal, misc</t>
  </si>
  <si>
    <t xml:space="preserve">     avg monthly claims + expenses (9 months)</t>
  </si>
  <si>
    <t>May 31, 2014</t>
  </si>
  <si>
    <t>Adjusted Budget</t>
  </si>
  <si>
    <t>2013-2014</t>
  </si>
  <si>
    <t>Actual</t>
  </si>
  <si>
    <t>Business Manager Report</t>
  </si>
  <si>
    <t>April 31, 2014</t>
  </si>
  <si>
    <t>Joint Operating Committee Meeting -June 22, 2014</t>
  </si>
  <si>
    <t>Original Budget</t>
  </si>
  <si>
    <t>Total General Fund</t>
  </si>
  <si>
    <t>% of Budget</t>
  </si>
  <si>
    <t xml:space="preserve">     Transition Center projects</t>
  </si>
  <si>
    <t>Account balance-03/31/2014</t>
  </si>
  <si>
    <t xml:space="preserve">          Less: Total YTD claims/exps.</t>
  </si>
  <si>
    <t>Dental/Vision*</t>
  </si>
  <si>
    <t>Loss fund*</t>
  </si>
  <si>
    <t>Fund*</t>
  </si>
  <si>
    <t xml:space="preserve">   * Y-T-D statements pending</t>
  </si>
  <si>
    <t xml:space="preserve">Fixed asset inventory has been updated for 2013-14  additions, deletions, and transfers. The update data has been submitted to </t>
  </si>
  <si>
    <t>Industrial Appraisal for their valuation as of June 30, 2014.</t>
  </si>
  <si>
    <t>Fiscal year-end  accruals are being prepared for financial statements: payroll, accounts payable, accounts receivable.</t>
  </si>
  <si>
    <t>Interim audit field work was completed by Felix and Gloekler, P.C.</t>
  </si>
  <si>
    <t>Budgetary accounts and funds have been balanced, reconciled and YTD correcting adjustments posted  through May 31, 2014.</t>
  </si>
  <si>
    <t>Jones, Marcia</t>
  </si>
</sst>
</file>

<file path=xl/styles.xml><?xml version="1.0" encoding="utf-8"?>
<styleSheet xmlns="http://schemas.openxmlformats.org/spreadsheetml/2006/main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  <numFmt numFmtId="168" formatCode="mm/dd/yy;@"/>
  </numFmts>
  <fonts count="17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9"/>
      <color rgb="FFC00000"/>
      <name val="Calibri"/>
      <family val="2"/>
    </font>
    <font>
      <b/>
      <sz val="9"/>
      <color theme="6" tint="-0.499984740745262"/>
      <name val="Calibri"/>
      <family val="2"/>
    </font>
    <font>
      <sz val="9"/>
      <color theme="6" tint="-0.499984740745262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trike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165" fontId="7" fillId="0" borderId="4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3" fillId="0" borderId="4" xfId="0" applyFont="1" applyFill="1" applyBorder="1"/>
    <xf numFmtId="0" fontId="3" fillId="0" borderId="8" xfId="0" applyFont="1" applyFill="1" applyBorder="1"/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5" xfId="2" applyNumberFormat="1" applyFont="1" applyFill="1" applyBorder="1"/>
    <xf numFmtId="165" fontId="4" fillId="0" borderId="4" xfId="2" applyNumberFormat="1" applyFont="1" applyFill="1" applyBorder="1"/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165" fontId="3" fillId="0" borderId="0" xfId="0" applyNumberFormat="1" applyFont="1" applyFill="1" applyBorder="1"/>
    <xf numFmtId="44" fontId="3" fillId="0" borderId="10" xfId="2" applyNumberFormat="1" applyFont="1" applyFill="1" applyBorder="1"/>
    <xf numFmtId="0" fontId="0" fillId="0" borderId="0" xfId="0" applyBorder="1"/>
    <xf numFmtId="0" fontId="0" fillId="0" borderId="4" xfId="0" applyBorder="1"/>
    <xf numFmtId="0" fontId="3" fillId="0" borderId="7" xfId="0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3" xfId="0" applyFont="1" applyFill="1" applyBorder="1"/>
    <xf numFmtId="44" fontId="3" fillId="0" borderId="0" xfId="2" applyFont="1" applyFill="1" applyBorder="1"/>
    <xf numFmtId="0" fontId="3" fillId="0" borderId="0" xfId="0" quotePrefix="1" applyFont="1" applyFill="1" applyBorder="1"/>
    <xf numFmtId="0" fontId="3" fillId="0" borderId="0" xfId="0" quotePrefix="1" applyFont="1" applyFill="1"/>
    <xf numFmtId="0" fontId="0" fillId="0" borderId="0" xfId="0" applyFill="1"/>
    <xf numFmtId="0" fontId="9" fillId="2" borderId="14" xfId="0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9" fillId="2" borderId="15" xfId="0" applyNumberFormat="1" applyFont="1" applyFill="1" applyBorder="1" applyAlignment="1">
      <alignment horizontal="center"/>
    </xf>
    <xf numFmtId="167" fontId="9" fillId="2" borderId="2" xfId="2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7" fontId="9" fillId="2" borderId="4" xfId="2" applyNumberFormat="1" applyFont="1" applyFill="1" applyBorder="1" applyAlignment="1">
      <alignment horizontal="center"/>
    </xf>
    <xf numFmtId="44" fontId="6" fillId="0" borderId="7" xfId="2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0" fillId="2" borderId="4" xfId="0" applyFont="1" applyFill="1" applyBorder="1"/>
    <xf numFmtId="0" fontId="10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Alignment="1">
      <alignment vertical="center"/>
    </xf>
    <xf numFmtId="168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168" fontId="12" fillId="0" borderId="3" xfId="0" applyNumberFormat="1" applyFont="1" applyBorder="1" applyAlignment="1">
      <alignment vertical="center"/>
    </xf>
    <xf numFmtId="168" fontId="12" fillId="0" borderId="0" xfId="0" applyNumberFormat="1" applyFont="1" applyAlignment="1">
      <alignment vertical="center"/>
    </xf>
    <xf numFmtId="14" fontId="12" fillId="0" borderId="0" xfId="0" applyNumberFormat="1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8" fontId="12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14" fontId="13" fillId="0" borderId="0" xfId="0" applyNumberFormat="1" applyFont="1" applyAlignment="1">
      <alignment horizontal="center"/>
    </xf>
    <xf numFmtId="14" fontId="13" fillId="0" borderId="0" xfId="0" applyNumberFormat="1" applyFont="1" applyFill="1" applyBorder="1" applyAlignment="1">
      <alignment horizontal="center"/>
    </xf>
    <xf numFmtId="14" fontId="13" fillId="0" borderId="3" xfId="0" applyNumberFormat="1" applyFont="1" applyFill="1" applyBorder="1" applyAlignment="1">
      <alignment horizontal="center"/>
    </xf>
    <xf numFmtId="14" fontId="13" fillId="0" borderId="0" xfId="0" applyNumberFormat="1" applyFont="1"/>
    <xf numFmtId="0" fontId="13" fillId="0" borderId="0" xfId="0" applyFont="1" applyAlignment="1">
      <alignment horizontal="center"/>
    </xf>
    <xf numFmtId="14" fontId="13" fillId="3" borderId="0" xfId="0" applyNumberFormat="1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14" fontId="13" fillId="0" borderId="0" xfId="0" applyNumberFormat="1" applyFont="1" applyFill="1" applyAlignment="1">
      <alignment horizontal="center"/>
    </xf>
    <xf numFmtId="14" fontId="13" fillId="4" borderId="0" xfId="0" applyNumberFormat="1" applyFont="1" applyFill="1" applyAlignment="1">
      <alignment horizontal="center"/>
    </xf>
    <xf numFmtId="14" fontId="13" fillId="4" borderId="0" xfId="0" applyNumberFormat="1" applyFont="1" applyFill="1"/>
    <xf numFmtId="14" fontId="13" fillId="0" borderId="0" xfId="0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4" fontId="13" fillId="3" borderId="0" xfId="0" applyNumberFormat="1" applyFont="1" applyFill="1"/>
    <xf numFmtId="14" fontId="13" fillId="3" borderId="0" xfId="0" applyNumberFormat="1" applyFont="1" applyFill="1" applyAlignment="1">
      <alignment horizontal="left"/>
    </xf>
    <xf numFmtId="14" fontId="13" fillId="5" borderId="0" xfId="0" applyNumberFormat="1" applyFont="1" applyFill="1"/>
    <xf numFmtId="14" fontId="0" fillId="0" borderId="0" xfId="0" applyNumberFormat="1" applyAlignment="1">
      <alignment horizontal="center"/>
    </xf>
    <xf numFmtId="0" fontId="13" fillId="6" borderId="0" xfId="0" applyFont="1" applyFill="1" applyAlignment="1">
      <alignment horizontal="center"/>
    </xf>
    <xf numFmtId="0" fontId="13" fillId="0" borderId="0" xfId="0" applyFont="1" applyBorder="1"/>
    <xf numFmtId="0" fontId="13" fillId="0" borderId="3" xfId="0" applyFont="1" applyBorder="1"/>
    <xf numFmtId="167" fontId="9" fillId="2" borderId="14" xfId="0" applyNumberFormat="1" applyFont="1" applyFill="1" applyBorder="1" applyAlignment="1">
      <alignment horizontal="center"/>
    </xf>
    <xf numFmtId="44" fontId="3" fillId="0" borderId="11" xfId="2" applyFont="1" applyFill="1" applyBorder="1"/>
    <xf numFmtId="44" fontId="3" fillId="0" borderId="1" xfId="0" applyNumberFormat="1" applyFont="1" applyFill="1" applyBorder="1"/>
    <xf numFmtId="167" fontId="2" fillId="2" borderId="6" xfId="0" applyNumberFormat="1" applyFont="1" applyFill="1" applyBorder="1" applyAlignment="1">
      <alignment horizontal="center"/>
    </xf>
    <xf numFmtId="167" fontId="2" fillId="2" borderId="7" xfId="0" applyNumberFormat="1" applyFont="1" applyFill="1" applyBorder="1" applyAlignment="1">
      <alignment horizontal="center"/>
    </xf>
    <xf numFmtId="167" fontId="2" fillId="2" borderId="8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165" fontId="3" fillId="0" borderId="0" xfId="3" applyNumberFormat="1" applyFont="1" applyFill="1" applyBorder="1"/>
    <xf numFmtId="165" fontId="3" fillId="0" borderId="7" xfId="3" applyNumberFormat="1" applyFont="1" applyFill="1" applyBorder="1"/>
    <xf numFmtId="0" fontId="9" fillId="2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left" indent="4"/>
    </xf>
    <xf numFmtId="0" fontId="9" fillId="2" borderId="4" xfId="0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center"/>
    </xf>
    <xf numFmtId="164" fontId="9" fillId="2" borderId="0" xfId="2" applyNumberFormat="1" applyFont="1" applyFill="1" applyBorder="1"/>
    <xf numFmtId="49" fontId="9" fillId="2" borderId="2" xfId="0" applyNumberFormat="1" applyFont="1" applyFill="1" applyBorder="1" applyAlignment="1">
      <alignment horizontal="center"/>
    </xf>
    <xf numFmtId="164" fontId="9" fillId="2" borderId="4" xfId="2" applyNumberFormat="1" applyFont="1" applyFill="1" applyBorder="1" applyAlignment="1">
      <alignment horizontal="center"/>
    </xf>
    <xf numFmtId="167" fontId="9" fillId="2" borderId="8" xfId="2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0" fillId="2" borderId="2" xfId="0" applyFont="1" applyFill="1" applyBorder="1"/>
    <xf numFmtId="164" fontId="9" fillId="2" borderId="15" xfId="2" applyNumberFormat="1" applyFont="1" applyFill="1" applyBorder="1"/>
    <xf numFmtId="44" fontId="7" fillId="0" borderId="0" xfId="2" applyFont="1" applyFill="1" applyBorder="1" applyAlignment="1">
      <alignment horizontal="center"/>
    </xf>
    <xf numFmtId="165" fontId="7" fillId="0" borderId="0" xfId="2" applyNumberFormat="1" applyFont="1" applyFill="1" applyBorder="1" applyAlignment="1">
      <alignment horizontal="center"/>
    </xf>
    <xf numFmtId="166" fontId="3" fillId="0" borderId="0" xfId="1" applyNumberFormat="1" applyFont="1" applyFill="1" applyBorder="1"/>
    <xf numFmtId="44" fontId="3" fillId="0" borderId="0" xfId="2" applyNumberFormat="1" applyFont="1" applyFill="1" applyBorder="1"/>
    <xf numFmtId="165" fontId="3" fillId="0" borderId="0" xfId="1" applyNumberFormat="1" applyFont="1" applyFill="1" applyBorder="1"/>
    <xf numFmtId="44" fontId="9" fillId="2" borderId="15" xfId="2" applyFont="1" applyFill="1" applyBorder="1" applyAlignment="1">
      <alignment horizontal="center"/>
    </xf>
    <xf numFmtId="165" fontId="9" fillId="2" borderId="15" xfId="2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165" fontId="10" fillId="2" borderId="7" xfId="2" applyNumberFormat="1" applyFont="1" applyFill="1" applyBorder="1" applyAlignment="1">
      <alignment horizontal="center"/>
    </xf>
    <xf numFmtId="165" fontId="9" fillId="2" borderId="7" xfId="2" applyNumberFormat="1" applyFont="1" applyFill="1" applyBorder="1" applyAlignment="1">
      <alignment horizontal="center"/>
    </xf>
    <xf numFmtId="165" fontId="9" fillId="2" borderId="8" xfId="2" applyNumberFormat="1" applyFont="1" applyFill="1" applyBorder="1" applyAlignment="1">
      <alignment horizontal="center"/>
    </xf>
    <xf numFmtId="0" fontId="6" fillId="0" borderId="3" xfId="0" applyFont="1" applyFill="1" applyBorder="1"/>
    <xf numFmtId="166" fontId="3" fillId="0" borderId="4" xfId="1" applyNumberFormat="1" applyFont="1" applyFill="1" applyBorder="1"/>
    <xf numFmtId="44" fontId="3" fillId="0" borderId="7" xfId="2" applyNumberFormat="1" applyFont="1" applyFill="1" applyBorder="1"/>
    <xf numFmtId="165" fontId="3" fillId="0" borderId="8" xfId="1" applyNumberFormat="1" applyFont="1" applyFill="1" applyBorder="1"/>
    <xf numFmtId="165" fontId="3" fillId="0" borderId="14" xfId="2" applyNumberFormat="1" applyFont="1" applyFill="1" applyBorder="1"/>
    <xf numFmtId="165" fontId="3" fillId="0" borderId="9" xfId="2" applyNumberFormat="1" applyFont="1" applyFill="1" applyBorder="1"/>
    <xf numFmtId="0" fontId="3" fillId="0" borderId="3" xfId="0" applyFont="1" applyFill="1" applyBorder="1" applyAlignment="1">
      <alignment horizontal="right" vertical="center"/>
    </xf>
    <xf numFmtId="0" fontId="16" fillId="0" borderId="0" xfId="0" applyFont="1"/>
    <xf numFmtId="14" fontId="16" fillId="0" borderId="0" xfId="0" applyNumberFormat="1" applyFont="1"/>
    <xf numFmtId="14" fontId="16" fillId="7" borderId="0" xfId="0" applyNumberFormat="1" applyFont="1" applyFill="1"/>
    <xf numFmtId="1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7" fontId="2" fillId="2" borderId="3" xfId="0" applyNumberFormat="1" applyFont="1" applyFill="1" applyBorder="1" applyAlignment="1">
      <alignment horizontal="center"/>
    </xf>
    <xf numFmtId="167" fontId="2" fillId="2" borderId="0" xfId="0" applyNumberFormat="1" applyFont="1" applyFill="1" applyBorder="1" applyAlignment="1">
      <alignment horizontal="center"/>
    </xf>
    <xf numFmtId="167" fontId="2" fillId="2" borderId="4" xfId="0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3"/>
  <sheetViews>
    <sheetView tabSelected="1" zoomScale="150" zoomScaleNormal="150" workbookViewId="0">
      <selection activeCell="C163" sqref="C163"/>
    </sheetView>
  </sheetViews>
  <sheetFormatPr defaultColWidth="9.28515625" defaultRowHeight="12"/>
  <cols>
    <col min="1" max="1" width="2.7109375" style="69" customWidth="1"/>
    <col min="2" max="2" width="37.28515625" style="4" customWidth="1"/>
    <col min="3" max="3" width="11.7109375" style="33" customWidth="1"/>
    <col min="4" max="4" width="12" style="4" customWidth="1"/>
    <col min="5" max="5" width="10.85546875" style="5" customWidth="1"/>
    <col min="6" max="6" width="8.85546875" style="4" customWidth="1"/>
    <col min="7" max="7" width="9.42578125" style="4" customWidth="1"/>
    <col min="8" max="8" width="11.7109375" style="5" customWidth="1"/>
    <col min="9" max="11" width="11.7109375" style="4" customWidth="1"/>
    <col min="12" max="12" width="9.7109375" style="4" bestFit="1" customWidth="1"/>
    <col min="13" max="16384" width="9.28515625" style="4"/>
  </cols>
  <sheetData>
    <row r="1" spans="1:8" customFormat="1" ht="11.1" customHeight="1">
      <c r="B1" s="155" t="s">
        <v>171</v>
      </c>
      <c r="C1" s="156"/>
      <c r="D1" s="156"/>
      <c r="E1" s="156"/>
      <c r="F1" s="157"/>
    </row>
    <row r="2" spans="1:8" customFormat="1" ht="11.1" customHeight="1">
      <c r="B2" s="158" t="s">
        <v>173</v>
      </c>
      <c r="C2" s="159"/>
      <c r="D2" s="159"/>
      <c r="E2" s="159"/>
      <c r="F2" s="160"/>
    </row>
    <row r="3" spans="1:8" customFormat="1" ht="11.1" customHeight="1">
      <c r="B3" s="108"/>
      <c r="C3" s="109"/>
      <c r="D3" s="109"/>
      <c r="E3" s="109"/>
      <c r="F3" s="110"/>
    </row>
    <row r="4" spans="1:8" customFormat="1" ht="11.1" customHeight="1">
      <c r="B4" s="51"/>
      <c r="C4" s="2"/>
    </row>
    <row r="5" spans="1:8" customFormat="1" ht="11.1" customHeight="1">
      <c r="A5" s="71">
        <v>1</v>
      </c>
      <c r="B5" s="56" t="s">
        <v>48</v>
      </c>
      <c r="C5" s="105">
        <v>41790</v>
      </c>
      <c r="D5" s="105" t="s">
        <v>172</v>
      </c>
      <c r="E5" s="66" t="s">
        <v>53</v>
      </c>
      <c r="F5" s="4"/>
    </row>
    <row r="6" spans="1:8" customFormat="1" ht="11.1" customHeight="1">
      <c r="B6" s="51"/>
      <c r="C6" s="47"/>
      <c r="D6" s="47"/>
      <c r="E6" s="48"/>
      <c r="F6" s="4"/>
    </row>
    <row r="7" spans="1:8" customFormat="1" ht="12" customHeight="1">
      <c r="B7" s="51" t="s">
        <v>0</v>
      </c>
      <c r="C7" s="47"/>
      <c r="D7" s="47"/>
      <c r="E7" s="48"/>
      <c r="F7" s="4"/>
    </row>
    <row r="8" spans="1:8">
      <c r="A8" s="70"/>
      <c r="B8" s="51" t="s">
        <v>9</v>
      </c>
      <c r="C8" s="107">
        <f>121205.7+1719611.44+105445.37+437.98</f>
        <v>1946700.4899999998</v>
      </c>
      <c r="D8" s="107">
        <v>1920332.92</v>
      </c>
      <c r="E8" s="106">
        <f>C8-D8</f>
        <v>26367.569999999832</v>
      </c>
      <c r="G8" s="3"/>
      <c r="H8" s="4"/>
    </row>
    <row r="9" spans="1:8" ht="7.5" customHeight="1">
      <c r="A9" s="70"/>
      <c r="B9" s="51"/>
      <c r="C9" s="43"/>
      <c r="D9" s="43"/>
      <c r="E9" s="24"/>
      <c r="G9" s="3"/>
      <c r="H9" s="4"/>
    </row>
    <row r="10" spans="1:8">
      <c r="A10" s="70"/>
      <c r="B10" s="51" t="s">
        <v>52</v>
      </c>
      <c r="C10" s="43">
        <v>334420.89</v>
      </c>
      <c r="D10" s="43">
        <v>334420.89</v>
      </c>
      <c r="E10" s="24">
        <f t="shared" ref="E10:E14" si="0">C10-D10</f>
        <v>0</v>
      </c>
      <c r="G10" s="3"/>
      <c r="H10" s="4"/>
    </row>
    <row r="11" spans="1:8">
      <c r="A11" s="70"/>
      <c r="B11" s="51" t="s">
        <v>1</v>
      </c>
      <c r="C11" s="43">
        <v>9146.1</v>
      </c>
      <c r="D11" s="43">
        <v>14270.64</v>
      </c>
      <c r="E11" s="24">
        <f t="shared" si="0"/>
        <v>-5124.5399999999991</v>
      </c>
      <c r="G11" s="3"/>
      <c r="H11" s="4"/>
    </row>
    <row r="12" spans="1:8">
      <c r="A12" s="70"/>
      <c r="B12" s="51" t="s">
        <v>2</v>
      </c>
      <c r="C12" s="43">
        <v>4148.58</v>
      </c>
      <c r="D12" s="43">
        <v>5479.82</v>
      </c>
      <c r="E12" s="24">
        <f t="shared" si="0"/>
        <v>-1331.2399999999998</v>
      </c>
      <c r="G12" s="3"/>
      <c r="H12" s="4"/>
    </row>
    <row r="13" spans="1:8">
      <c r="A13" s="70"/>
      <c r="B13" s="51"/>
      <c r="C13" s="43"/>
      <c r="D13" s="43"/>
      <c r="E13" s="24"/>
      <c r="G13" s="3"/>
      <c r="H13" s="4"/>
    </row>
    <row r="14" spans="1:8" ht="12" customHeight="1">
      <c r="A14" s="70"/>
      <c r="B14" s="6" t="s">
        <v>21</v>
      </c>
      <c r="C14" s="46">
        <f>SUM(C8:C13)</f>
        <v>2294416.06</v>
      </c>
      <c r="D14" s="46">
        <f>SUM(D8:D13)</f>
        <v>2274504.27</v>
      </c>
      <c r="E14" s="35">
        <f t="shared" si="0"/>
        <v>19911.790000000037</v>
      </c>
      <c r="G14" s="3"/>
      <c r="H14" s="4"/>
    </row>
    <row r="15" spans="1:8" ht="12" customHeight="1">
      <c r="A15" s="70"/>
      <c r="B15" s="2"/>
      <c r="C15" s="2"/>
      <c r="D15" s="2"/>
      <c r="E15" s="2"/>
      <c r="F15" s="2"/>
      <c r="G15" s="2"/>
    </row>
    <row r="16" spans="1:8" ht="12" customHeight="1">
      <c r="A16" s="71">
        <v>2</v>
      </c>
      <c r="B16" s="58" t="s">
        <v>49</v>
      </c>
      <c r="C16" s="111"/>
      <c r="D16" s="59"/>
      <c r="E16" s="59"/>
      <c r="F16" s="60"/>
      <c r="G16" s="5"/>
      <c r="H16" s="4"/>
    </row>
    <row r="17" spans="1:12" ht="12" customHeight="1">
      <c r="A17" s="71"/>
      <c r="B17" s="61" t="s">
        <v>55</v>
      </c>
      <c r="C17" s="112" t="s">
        <v>169</v>
      </c>
      <c r="D17" s="57" t="s">
        <v>169</v>
      </c>
      <c r="E17" s="57" t="s">
        <v>167</v>
      </c>
      <c r="F17" s="62"/>
      <c r="G17" s="5"/>
      <c r="H17" s="4"/>
    </row>
    <row r="18" spans="1:12">
      <c r="A18" s="71"/>
      <c r="B18" s="67" t="s">
        <v>16</v>
      </c>
      <c r="C18" s="126" t="s">
        <v>174</v>
      </c>
      <c r="D18" s="121" t="s">
        <v>168</v>
      </c>
      <c r="E18" s="121" t="s">
        <v>170</v>
      </c>
      <c r="F18" s="125" t="s">
        <v>176</v>
      </c>
      <c r="G18" s="5"/>
      <c r="H18" s="4"/>
    </row>
    <row r="19" spans="1:12" ht="7.5" customHeight="1">
      <c r="A19" s="71"/>
      <c r="B19" s="27"/>
      <c r="C19" s="113"/>
      <c r="D19" s="63"/>
      <c r="E19" s="63"/>
      <c r="F19" s="64"/>
      <c r="G19" s="5"/>
      <c r="H19" s="4"/>
    </row>
    <row r="20" spans="1:12">
      <c r="A20" s="71"/>
      <c r="B20" s="65" t="s">
        <v>3</v>
      </c>
      <c r="C20" s="112"/>
      <c r="D20" s="112"/>
      <c r="E20" s="112"/>
      <c r="F20" s="112"/>
      <c r="G20" s="5"/>
      <c r="H20" s="4"/>
      <c r="L20" s="5"/>
    </row>
    <row r="21" spans="1:12">
      <c r="A21" s="71"/>
      <c r="B21" s="14" t="s">
        <v>68</v>
      </c>
      <c r="C21" s="114"/>
      <c r="D21" s="17"/>
      <c r="E21" s="17"/>
      <c r="F21" s="19"/>
      <c r="G21" s="5"/>
      <c r="H21" s="4"/>
    </row>
    <row r="22" spans="1:12">
      <c r="A22" s="71"/>
      <c r="B22" s="51" t="s">
        <v>41</v>
      </c>
      <c r="C22" s="7">
        <v>541527</v>
      </c>
      <c r="D22" s="7">
        <v>884725</v>
      </c>
      <c r="E22" s="7">
        <v>884725</v>
      </c>
      <c r="F22" s="31"/>
      <c r="G22" s="5"/>
    </row>
    <row r="23" spans="1:12">
      <c r="A23" s="71"/>
      <c r="B23" s="51" t="s">
        <v>34</v>
      </c>
      <c r="C23" s="7">
        <v>170250</v>
      </c>
      <c r="D23" s="7">
        <v>128250</v>
      </c>
      <c r="E23" s="7">
        <v>128250</v>
      </c>
      <c r="F23" s="31"/>
      <c r="G23" s="5"/>
      <c r="H23" s="4"/>
    </row>
    <row r="24" spans="1:12">
      <c r="A24" s="71"/>
      <c r="B24" s="51" t="s">
        <v>32</v>
      </c>
      <c r="C24" s="7">
        <v>521499</v>
      </c>
      <c r="D24" s="7">
        <v>521499</v>
      </c>
      <c r="E24" s="7">
        <v>521499</v>
      </c>
      <c r="F24" s="31"/>
      <c r="G24" s="5"/>
      <c r="H24" s="4"/>
    </row>
    <row r="25" spans="1:12">
      <c r="A25" s="71"/>
      <c r="B25" s="51" t="s">
        <v>33</v>
      </c>
      <c r="C25" s="20">
        <v>137841</v>
      </c>
      <c r="D25" s="20">
        <v>148427</v>
      </c>
      <c r="E25" s="20">
        <v>148427</v>
      </c>
      <c r="F25" s="31"/>
      <c r="G25" s="5"/>
      <c r="H25" s="4"/>
    </row>
    <row r="26" spans="1:12">
      <c r="A26" s="71"/>
      <c r="B26" s="51"/>
      <c r="C26" s="7">
        <f>SUM(C22:C25)</f>
        <v>1371117</v>
      </c>
      <c r="D26" s="7">
        <f>SUM(D22:D25)</f>
        <v>1682901</v>
      </c>
      <c r="E26" s="7">
        <f>SUM(E22:E25)</f>
        <v>1682901</v>
      </c>
      <c r="F26" s="31"/>
      <c r="G26" s="5"/>
      <c r="H26" s="4"/>
    </row>
    <row r="27" spans="1:12" ht="7.5" customHeight="1">
      <c r="A27" s="71"/>
      <c r="B27" s="51"/>
      <c r="C27" s="2"/>
      <c r="D27" s="7"/>
      <c r="E27" s="7"/>
      <c r="F27" s="31"/>
      <c r="G27" s="5"/>
      <c r="H27" s="4"/>
    </row>
    <row r="28" spans="1:12">
      <c r="A28" s="71"/>
      <c r="B28" s="51" t="s">
        <v>61</v>
      </c>
      <c r="C28" s="7">
        <v>4543770</v>
      </c>
      <c r="D28" s="7">
        <f>5803371-(557781+122252+266468+308100+5000)</f>
        <v>4543770</v>
      </c>
      <c r="E28" s="7">
        <v>4005068.9</v>
      </c>
      <c r="F28" s="37">
        <f>E28/D28</f>
        <v>0.88144182033861751</v>
      </c>
      <c r="G28" s="16"/>
      <c r="I28" s="11"/>
      <c r="L28" s="11"/>
    </row>
    <row r="29" spans="1:12">
      <c r="A29" s="71"/>
      <c r="B29" s="51" t="s">
        <v>62</v>
      </c>
      <c r="C29" s="20">
        <v>1282963</v>
      </c>
      <c r="D29" s="20">
        <v>1333401</v>
      </c>
      <c r="E29" s="20">
        <v>1192002.32</v>
      </c>
      <c r="F29" s="37">
        <f>E29/D29</f>
        <v>0.89395637171413556</v>
      </c>
      <c r="G29" s="5"/>
      <c r="H29" s="11"/>
      <c r="I29" s="11"/>
    </row>
    <row r="30" spans="1:12">
      <c r="A30" s="71"/>
      <c r="B30" s="51" t="s">
        <v>27</v>
      </c>
      <c r="C30" s="7">
        <f>SUM(C28:C29)</f>
        <v>5826733</v>
      </c>
      <c r="D30" s="7">
        <f>SUM(D28:D29)</f>
        <v>5877171</v>
      </c>
      <c r="E30" s="7">
        <f>SUM(E28:E29)</f>
        <v>5197071.22</v>
      </c>
      <c r="F30" s="37"/>
      <c r="G30" s="5"/>
      <c r="H30" s="11"/>
      <c r="I30" s="11"/>
    </row>
    <row r="31" spans="1:12" ht="7.5" customHeight="1">
      <c r="A31" s="71"/>
      <c r="B31" s="51"/>
      <c r="C31" s="2"/>
      <c r="D31" s="7"/>
      <c r="E31" s="7"/>
      <c r="F31" s="37"/>
      <c r="G31" s="5"/>
      <c r="H31" s="11"/>
      <c r="I31" s="11"/>
    </row>
    <row r="32" spans="1:12">
      <c r="A32" s="71"/>
      <c r="B32" s="51" t="s">
        <v>11</v>
      </c>
      <c r="C32" s="20">
        <v>5846003</v>
      </c>
      <c r="D32" s="20">
        <v>5895976</v>
      </c>
      <c r="E32" s="20">
        <v>4755566</v>
      </c>
      <c r="F32" s="37">
        <f>E32/D32</f>
        <v>0.80657824930087907</v>
      </c>
      <c r="G32" s="5"/>
      <c r="H32" s="4"/>
    </row>
    <row r="33" spans="1:10">
      <c r="A33" s="71"/>
      <c r="B33" s="51" t="s">
        <v>8</v>
      </c>
      <c r="C33" s="45">
        <f>C30-C32</f>
        <v>-19270</v>
      </c>
      <c r="D33" s="7">
        <f>D30-D32</f>
        <v>-18805</v>
      </c>
      <c r="E33" s="7">
        <f>E30-E32</f>
        <v>441505.21999999974</v>
      </c>
      <c r="F33" s="31"/>
      <c r="G33" s="5"/>
      <c r="H33" s="4"/>
    </row>
    <row r="34" spans="1:10" ht="7.5" customHeight="1">
      <c r="A34" s="71"/>
      <c r="B34" s="51"/>
      <c r="C34" s="2"/>
      <c r="D34" s="7"/>
      <c r="E34" s="7"/>
      <c r="F34" s="31"/>
      <c r="G34" s="5"/>
      <c r="H34" s="4"/>
    </row>
    <row r="35" spans="1:10">
      <c r="A35" s="71"/>
      <c r="B35" s="14" t="s">
        <v>38</v>
      </c>
      <c r="C35" s="114"/>
      <c r="D35" s="7"/>
      <c r="E35" s="7"/>
      <c r="F35" s="31"/>
      <c r="G35" s="5"/>
      <c r="H35" s="4"/>
    </row>
    <row r="36" spans="1:10">
      <c r="A36" s="71"/>
      <c r="B36" s="51" t="s">
        <v>41</v>
      </c>
      <c r="C36" s="7">
        <f>C26-C37-C39-C40+C33</f>
        <v>467257</v>
      </c>
      <c r="D36" s="7">
        <f>D26-D37-D38-D39-D40+D33</f>
        <v>518920</v>
      </c>
      <c r="E36" s="7">
        <f>E26-E37-E38-E39-E40+E33</f>
        <v>979230.21999999974</v>
      </c>
      <c r="F36" s="36"/>
      <c r="G36" s="5"/>
      <c r="H36" s="4"/>
    </row>
    <row r="37" spans="1:10">
      <c r="A37" s="71"/>
      <c r="B37" s="51" t="s">
        <v>34</v>
      </c>
      <c r="C37" s="7">
        <v>225250</v>
      </c>
      <c r="D37" s="7">
        <v>225250</v>
      </c>
      <c r="E37" s="7">
        <v>225250</v>
      </c>
      <c r="F37" s="36"/>
      <c r="G37" s="5"/>
      <c r="H37" s="4"/>
    </row>
    <row r="38" spans="1:10" s="33" customFormat="1">
      <c r="A38" s="71"/>
      <c r="B38" s="51" t="s">
        <v>78</v>
      </c>
      <c r="C38" s="7">
        <v>0</v>
      </c>
      <c r="D38" s="7">
        <v>250000</v>
      </c>
      <c r="E38" s="7">
        <v>250000</v>
      </c>
      <c r="F38" s="36"/>
      <c r="G38" s="34"/>
    </row>
    <row r="39" spans="1:10">
      <c r="A39" s="71"/>
      <c r="B39" s="51" t="s">
        <v>32</v>
      </c>
      <c r="C39" s="7">
        <v>521499</v>
      </c>
      <c r="D39" s="7">
        <v>521499</v>
      </c>
      <c r="E39" s="7">
        <v>521499</v>
      </c>
      <c r="F39" s="36"/>
      <c r="G39" s="5"/>
      <c r="H39" s="4"/>
    </row>
    <row r="40" spans="1:10">
      <c r="A40" s="71"/>
      <c r="B40" s="51" t="s">
        <v>33</v>
      </c>
      <c r="C40" s="20">
        <v>137841</v>
      </c>
      <c r="D40" s="20">
        <v>148427</v>
      </c>
      <c r="E40" s="20">
        <v>148427</v>
      </c>
      <c r="F40" s="36"/>
      <c r="G40" s="5"/>
      <c r="H40" s="4"/>
    </row>
    <row r="41" spans="1:10">
      <c r="A41" s="71"/>
      <c r="B41" s="51"/>
      <c r="C41" s="7">
        <f>SUM(C36:C40)</f>
        <v>1351847</v>
      </c>
      <c r="D41" s="7">
        <f>SUM(D36:D40)</f>
        <v>1664096</v>
      </c>
      <c r="E41" s="7">
        <f>SUM(E36:E40)</f>
        <v>2124406.2199999997</v>
      </c>
      <c r="F41" s="36"/>
      <c r="G41" s="5"/>
      <c r="H41" s="4"/>
    </row>
    <row r="42" spans="1:10" ht="7.5" customHeight="1">
      <c r="A42" s="71"/>
      <c r="B42" s="51"/>
      <c r="C42" s="2"/>
      <c r="D42" s="7"/>
      <c r="E42" s="7"/>
      <c r="F42" s="31"/>
      <c r="G42" s="5"/>
      <c r="H42" s="4"/>
    </row>
    <row r="43" spans="1:10">
      <c r="A43" s="71"/>
      <c r="B43" s="66" t="s">
        <v>4</v>
      </c>
      <c r="C43" s="112"/>
      <c r="D43" s="112"/>
      <c r="E43" s="112"/>
      <c r="F43" s="120"/>
      <c r="G43" s="5"/>
      <c r="H43" s="4"/>
    </row>
    <row r="44" spans="1:10">
      <c r="A44" s="71"/>
      <c r="B44" s="51" t="s">
        <v>69</v>
      </c>
      <c r="C44" s="7">
        <v>126151</v>
      </c>
      <c r="D44" s="7">
        <v>146076</v>
      </c>
      <c r="E44" s="7">
        <v>146076</v>
      </c>
      <c r="F44" s="21"/>
      <c r="G44" s="5"/>
      <c r="H44" s="4"/>
    </row>
    <row r="45" spans="1:10" ht="7.5" customHeight="1">
      <c r="A45" s="71"/>
      <c r="B45" s="51"/>
      <c r="C45" s="7"/>
      <c r="D45" s="7"/>
      <c r="E45" s="7"/>
      <c r="F45" s="31"/>
      <c r="G45" s="5"/>
      <c r="H45" s="4"/>
    </row>
    <row r="46" spans="1:10">
      <c r="A46" s="71"/>
      <c r="B46" s="29" t="s">
        <v>7</v>
      </c>
      <c r="C46" s="7">
        <v>225356</v>
      </c>
      <c r="D46" s="7">
        <v>225356</v>
      </c>
      <c r="E46" s="7">
        <v>254590.09</v>
      </c>
      <c r="F46" s="37">
        <f>E46/D46</f>
        <v>1.129724036635368</v>
      </c>
      <c r="J46" s="10"/>
    </row>
    <row r="47" spans="1:10">
      <c r="A47" s="71"/>
      <c r="B47" s="29" t="s">
        <v>11</v>
      </c>
      <c r="C47" s="20">
        <v>207902</v>
      </c>
      <c r="D47" s="20">
        <v>208367</v>
      </c>
      <c r="E47" s="20">
        <v>261643.98</v>
      </c>
      <c r="F47" s="37">
        <f>E47/D47</f>
        <v>1.2556881847893382</v>
      </c>
    </row>
    <row r="48" spans="1:10">
      <c r="A48" s="71"/>
      <c r="B48" s="30" t="s">
        <v>60</v>
      </c>
      <c r="C48" s="7">
        <f>C46-C47</f>
        <v>17454</v>
      </c>
      <c r="D48" s="7">
        <f>D46-D47</f>
        <v>16989</v>
      </c>
      <c r="E48" s="7">
        <f>E46-E47</f>
        <v>-7053.890000000014</v>
      </c>
      <c r="F48" s="31"/>
    </row>
    <row r="49" spans="1:8" ht="7.5" customHeight="1">
      <c r="A49" s="71"/>
      <c r="B49" s="51"/>
      <c r="C49" s="7"/>
      <c r="D49" s="7"/>
      <c r="E49" s="7"/>
      <c r="F49" s="31"/>
      <c r="G49" s="5"/>
      <c r="H49" s="4"/>
    </row>
    <row r="50" spans="1:8">
      <c r="A50" s="71"/>
      <c r="B50" s="6" t="s">
        <v>39</v>
      </c>
      <c r="C50" s="20">
        <f>C44+C46-C47</f>
        <v>143605</v>
      </c>
      <c r="D50" s="20">
        <f t="shared" ref="D50:E50" si="1">D44+D46-D47</f>
        <v>163065</v>
      </c>
      <c r="E50" s="20">
        <f t="shared" si="1"/>
        <v>139022.10999999996</v>
      </c>
      <c r="F50" s="36"/>
      <c r="G50" s="5"/>
      <c r="H50" s="4"/>
    </row>
    <row r="51" spans="1:8" s="33" customFormat="1">
      <c r="A51" s="71"/>
      <c r="B51" s="51"/>
      <c r="C51" s="7"/>
      <c r="D51" s="7"/>
      <c r="E51" s="7"/>
      <c r="F51" s="36"/>
      <c r="G51" s="34"/>
    </row>
    <row r="52" spans="1:8" s="33" customFormat="1">
      <c r="A52" s="71"/>
      <c r="B52" s="66" t="s">
        <v>175</v>
      </c>
      <c r="C52" s="111"/>
      <c r="D52" s="111"/>
      <c r="E52" s="111"/>
      <c r="F52" s="118"/>
      <c r="G52" s="34"/>
    </row>
    <row r="53" spans="1:8" s="33" customFormat="1">
      <c r="A53" s="71"/>
      <c r="B53" s="29" t="s">
        <v>7</v>
      </c>
      <c r="C53" s="116">
        <f>C30+C46</f>
        <v>6052089</v>
      </c>
      <c r="D53" s="45">
        <f>D30+D46</f>
        <v>6102527</v>
      </c>
      <c r="E53" s="45">
        <f>E30+E46</f>
        <v>5451661.3099999996</v>
      </c>
      <c r="F53" s="36"/>
      <c r="G53" s="34"/>
    </row>
    <row r="54" spans="1:8" s="33" customFormat="1">
      <c r="A54" s="71"/>
      <c r="B54" s="29" t="s">
        <v>11</v>
      </c>
      <c r="C54" s="117">
        <f>C32+C47</f>
        <v>6053905</v>
      </c>
      <c r="D54" s="20">
        <f>D32+D47</f>
        <v>6104343</v>
      </c>
      <c r="E54" s="22">
        <f>E32+E47</f>
        <v>5017209.9800000004</v>
      </c>
      <c r="F54" s="36"/>
      <c r="G54" s="34"/>
    </row>
    <row r="55" spans="1:8" s="33" customFormat="1">
      <c r="A55" s="71"/>
      <c r="B55" s="119" t="s">
        <v>60</v>
      </c>
      <c r="C55" s="22">
        <f>C53-C54</f>
        <v>-1816</v>
      </c>
      <c r="D55" s="20">
        <f>D53-D54</f>
        <v>-1816</v>
      </c>
      <c r="E55" s="20">
        <f>E53-E54</f>
        <v>434451.32999999914</v>
      </c>
      <c r="F55" s="38"/>
      <c r="G55" s="34"/>
    </row>
    <row r="56" spans="1:8" s="33" customFormat="1">
      <c r="A56" s="71"/>
      <c r="B56" s="2"/>
      <c r="C56" s="7"/>
      <c r="D56" s="7"/>
      <c r="E56" s="7"/>
      <c r="F56" s="45"/>
      <c r="G56" s="34"/>
    </row>
    <row r="57" spans="1:8">
      <c r="A57" s="71">
        <v>3</v>
      </c>
      <c r="B57" s="58" t="s">
        <v>50</v>
      </c>
      <c r="C57" s="111"/>
      <c r="D57" s="128"/>
      <c r="E57" s="128"/>
      <c r="F57" s="127"/>
      <c r="G57" s="5"/>
      <c r="H57" s="4"/>
    </row>
    <row r="58" spans="1:8">
      <c r="A58" s="71"/>
      <c r="B58" s="61" t="s">
        <v>56</v>
      </c>
      <c r="C58" s="57" t="s">
        <v>169</v>
      </c>
      <c r="D58" s="57" t="s">
        <v>169</v>
      </c>
      <c r="E58" s="57" t="s">
        <v>167</v>
      </c>
      <c r="F58" s="68"/>
      <c r="G58" s="5"/>
      <c r="H58" s="4"/>
    </row>
    <row r="59" spans="1:8">
      <c r="A59" s="71"/>
      <c r="B59" s="67" t="s">
        <v>16</v>
      </c>
      <c r="C59" s="121" t="s">
        <v>174</v>
      </c>
      <c r="D59" s="121" t="s">
        <v>168</v>
      </c>
      <c r="E59" s="121" t="s">
        <v>170</v>
      </c>
      <c r="F59" s="125" t="s">
        <v>176</v>
      </c>
      <c r="G59" s="5"/>
      <c r="H59" s="4"/>
    </row>
    <row r="60" spans="1:8">
      <c r="A60" s="71"/>
      <c r="B60" s="14" t="s">
        <v>68</v>
      </c>
      <c r="C60" s="17"/>
      <c r="D60" s="17"/>
      <c r="E60" s="17"/>
      <c r="F60" s="19"/>
      <c r="G60" s="5"/>
      <c r="H60" s="4"/>
    </row>
    <row r="61" spans="1:8">
      <c r="A61" s="71"/>
      <c r="B61" s="51" t="s">
        <v>42</v>
      </c>
      <c r="C61" s="7">
        <v>6649.07</v>
      </c>
      <c r="D61" s="7">
        <v>6649.07</v>
      </c>
      <c r="E61" s="7">
        <v>6649.07</v>
      </c>
      <c r="F61" s="18"/>
      <c r="G61" s="5"/>
      <c r="H61" s="4"/>
    </row>
    <row r="62" spans="1:8">
      <c r="A62" s="71"/>
      <c r="B62" s="51" t="s">
        <v>64</v>
      </c>
      <c r="C62" s="20">
        <v>29532.03</v>
      </c>
      <c r="D62" s="20">
        <v>29532.03</v>
      </c>
      <c r="E62" s="20">
        <v>29532.03</v>
      </c>
      <c r="F62" s="18"/>
      <c r="G62" s="5"/>
      <c r="H62" s="4"/>
    </row>
    <row r="63" spans="1:8">
      <c r="A63" s="71"/>
      <c r="B63" s="51"/>
      <c r="C63" s="7">
        <f>SUM(C61:C62)</f>
        <v>36181.1</v>
      </c>
      <c r="D63" s="7">
        <f>SUM(D61:D62)</f>
        <v>36181.1</v>
      </c>
      <c r="E63" s="7">
        <f>SUM(E61:E62)</f>
        <v>36181.1</v>
      </c>
      <c r="F63" s="31"/>
      <c r="G63" s="5"/>
      <c r="H63" s="4"/>
    </row>
    <row r="64" spans="1:8" ht="7.5" customHeight="1">
      <c r="A64" s="71"/>
      <c r="B64" s="51"/>
      <c r="C64" s="7"/>
      <c r="D64" s="7"/>
      <c r="E64" s="7"/>
      <c r="F64" s="31"/>
      <c r="G64" s="5"/>
      <c r="H64" s="4"/>
    </row>
    <row r="65" spans="1:8">
      <c r="A65" s="71"/>
      <c r="B65" s="51" t="s">
        <v>36</v>
      </c>
      <c r="C65" s="7">
        <v>157616</v>
      </c>
      <c r="D65" s="7">
        <v>157616</v>
      </c>
      <c r="E65" s="7">
        <v>130438.6</v>
      </c>
      <c r="F65" s="37">
        <f>E65/D65</f>
        <v>0.82757207390112686</v>
      </c>
      <c r="G65" s="5"/>
      <c r="H65" s="4"/>
    </row>
    <row r="66" spans="1:8">
      <c r="A66" s="71"/>
      <c r="B66" s="51" t="s">
        <v>35</v>
      </c>
      <c r="C66" s="7">
        <f>157616-4100</f>
        <v>153516</v>
      </c>
      <c r="D66" s="7">
        <f>157616-4100</f>
        <v>153516</v>
      </c>
      <c r="E66" s="7">
        <v>131365.78</v>
      </c>
      <c r="F66" s="37">
        <f>E66/D66</f>
        <v>0.85571393209828295</v>
      </c>
      <c r="G66" s="5"/>
      <c r="H66" s="4"/>
    </row>
    <row r="67" spans="1:8">
      <c r="A67" s="71"/>
      <c r="B67" s="51" t="s">
        <v>37</v>
      </c>
      <c r="C67" s="20">
        <v>4100</v>
      </c>
      <c r="D67" s="20">
        <v>4100</v>
      </c>
      <c r="E67" s="20">
        <v>0</v>
      </c>
      <c r="F67" s="37">
        <f>E67/D67</f>
        <v>0</v>
      </c>
      <c r="G67" s="5"/>
      <c r="H67" s="4"/>
    </row>
    <row r="68" spans="1:8">
      <c r="A68" s="71"/>
      <c r="B68" s="51" t="s">
        <v>65</v>
      </c>
      <c r="C68" s="7">
        <f>C65-C66-C67</f>
        <v>0</v>
      </c>
      <c r="D68" s="7">
        <f>D65-D66-D67</f>
        <v>0</v>
      </c>
      <c r="E68" s="7">
        <f t="shared" ref="E68" si="2">E65-E66-E67</f>
        <v>-927.17999999999302</v>
      </c>
      <c r="F68" s="31"/>
      <c r="G68" s="5"/>
      <c r="H68" s="4"/>
    </row>
    <row r="69" spans="1:8" ht="7.5" customHeight="1">
      <c r="A69" s="71"/>
      <c r="B69" s="51"/>
      <c r="C69" s="7"/>
      <c r="D69" s="7"/>
      <c r="E69" s="7"/>
      <c r="F69" s="31"/>
      <c r="G69" s="5"/>
      <c r="H69" s="4"/>
    </row>
    <row r="70" spans="1:8">
      <c r="A70" s="71"/>
      <c r="B70" s="14" t="s">
        <v>40</v>
      </c>
      <c r="C70" s="7"/>
      <c r="D70" s="7"/>
      <c r="E70" s="7"/>
      <c r="F70" s="31"/>
      <c r="G70" s="5"/>
      <c r="H70" s="4"/>
    </row>
    <row r="71" spans="1:8">
      <c r="A71" s="71"/>
      <c r="B71" s="51" t="s">
        <v>42</v>
      </c>
      <c r="C71" s="7">
        <f>C61+C68</f>
        <v>6649.07</v>
      </c>
      <c r="D71" s="7">
        <f t="shared" ref="D71:E71" si="3">D61+D68</f>
        <v>6649.07</v>
      </c>
      <c r="E71" s="7">
        <f t="shared" si="3"/>
        <v>5721.8900000000067</v>
      </c>
      <c r="F71" s="39"/>
      <c r="G71" s="5"/>
      <c r="H71" s="4"/>
    </row>
    <row r="72" spans="1:8">
      <c r="A72" s="71"/>
      <c r="B72" s="51" t="s">
        <v>63</v>
      </c>
      <c r="C72" s="20">
        <f>C62-C67</f>
        <v>25432.03</v>
      </c>
      <c r="D72" s="20">
        <f t="shared" ref="D72:E72" si="4">D62-D67</f>
        <v>25432.03</v>
      </c>
      <c r="E72" s="20">
        <f t="shared" si="4"/>
        <v>29532.03</v>
      </c>
      <c r="F72" s="18"/>
      <c r="G72" s="5"/>
      <c r="H72" s="4"/>
    </row>
    <row r="73" spans="1:8">
      <c r="A73" s="71"/>
      <c r="B73" s="25"/>
      <c r="C73" s="20">
        <f>SUM(C71:C72)</f>
        <v>32081.1</v>
      </c>
      <c r="D73" s="20">
        <f>SUM(D71:D72)</f>
        <v>32081.1</v>
      </c>
      <c r="E73" s="20">
        <f>SUM(E71:E72)</f>
        <v>35253.920000000006</v>
      </c>
      <c r="F73" s="38"/>
      <c r="G73" s="5"/>
      <c r="H73" s="4"/>
    </row>
    <row r="74" spans="1:8" ht="7.5" customHeight="1">
      <c r="A74" s="71"/>
      <c r="B74" s="2"/>
      <c r="C74" s="2"/>
      <c r="D74" s="7"/>
      <c r="E74" s="7"/>
      <c r="F74" s="2"/>
      <c r="G74" s="5"/>
      <c r="H74" s="4"/>
    </row>
    <row r="75" spans="1:8">
      <c r="A75" s="71">
        <v>4</v>
      </c>
      <c r="B75" s="58" t="s">
        <v>51</v>
      </c>
      <c r="C75" s="111"/>
      <c r="D75" s="128"/>
      <c r="E75" s="128"/>
      <c r="F75" s="127"/>
      <c r="G75" s="5"/>
      <c r="H75" s="4"/>
    </row>
    <row r="76" spans="1:8">
      <c r="A76" s="71"/>
      <c r="B76" s="61" t="s">
        <v>57</v>
      </c>
      <c r="C76" s="57" t="s">
        <v>169</v>
      </c>
      <c r="D76" s="57" t="s">
        <v>169</v>
      </c>
      <c r="E76" s="57" t="s">
        <v>167</v>
      </c>
      <c r="F76" s="68"/>
      <c r="G76" s="5"/>
      <c r="H76" s="4"/>
    </row>
    <row r="77" spans="1:8">
      <c r="A77" s="71"/>
      <c r="B77" s="67" t="s">
        <v>16</v>
      </c>
      <c r="C77" s="121" t="s">
        <v>174</v>
      </c>
      <c r="D77" s="121" t="s">
        <v>168</v>
      </c>
      <c r="E77" s="121" t="s">
        <v>170</v>
      </c>
      <c r="F77" s="125" t="s">
        <v>176</v>
      </c>
      <c r="G77" s="5"/>
      <c r="H77" s="4"/>
    </row>
    <row r="78" spans="1:8">
      <c r="A78" s="71"/>
      <c r="B78" s="51" t="s">
        <v>70</v>
      </c>
      <c r="C78" s="2"/>
      <c r="D78" s="2"/>
      <c r="E78" s="2"/>
      <c r="F78" s="31"/>
      <c r="G78" s="5"/>
      <c r="H78" s="4"/>
    </row>
    <row r="79" spans="1:8">
      <c r="A79" s="71"/>
      <c r="B79" s="51" t="s">
        <v>28</v>
      </c>
      <c r="C79" s="44">
        <v>4065</v>
      </c>
      <c r="D79" s="44">
        <v>4065</v>
      </c>
      <c r="E79" s="44">
        <v>4065</v>
      </c>
      <c r="F79" s="18"/>
      <c r="G79" s="5"/>
      <c r="H79" s="4"/>
    </row>
    <row r="80" spans="1:8">
      <c r="A80" s="71"/>
      <c r="B80" s="51" t="s">
        <v>43</v>
      </c>
      <c r="C80" s="20">
        <v>322821.32</v>
      </c>
      <c r="D80" s="20">
        <v>322821.32</v>
      </c>
      <c r="E80" s="20">
        <v>322821.32</v>
      </c>
      <c r="F80" s="18"/>
      <c r="G80" s="5"/>
      <c r="H80" s="10"/>
    </row>
    <row r="81" spans="1:8">
      <c r="A81" s="71"/>
      <c r="B81" s="51"/>
      <c r="C81" s="7">
        <f>SUM(C79:C80)</f>
        <v>326886.32</v>
      </c>
      <c r="D81" s="7">
        <f>SUM(D79:D80)</f>
        <v>326886.32</v>
      </c>
      <c r="E81" s="7">
        <f>SUM(E79:E80)</f>
        <v>326886.32</v>
      </c>
      <c r="F81" s="18"/>
      <c r="G81" s="5"/>
      <c r="H81" s="4"/>
    </row>
    <row r="82" spans="1:8">
      <c r="A82" s="71"/>
      <c r="B82" s="51" t="s">
        <v>13</v>
      </c>
      <c r="C82" s="12"/>
      <c r="D82" s="12"/>
      <c r="E82" s="12"/>
      <c r="F82" s="31"/>
      <c r="G82" s="5"/>
      <c r="H82" s="4"/>
    </row>
    <row r="83" spans="1:8">
      <c r="A83" s="71"/>
      <c r="B83" s="28" t="s">
        <v>71</v>
      </c>
      <c r="C83" s="45">
        <v>33900</v>
      </c>
      <c r="D83" s="45">
        <v>33900</v>
      </c>
      <c r="E83" s="45">
        <v>33900</v>
      </c>
      <c r="F83" s="37">
        <f t="shared" ref="F83:F85" si="5">E83/D83</f>
        <v>1</v>
      </c>
      <c r="G83" s="5"/>
      <c r="H83" s="4"/>
    </row>
    <row r="84" spans="1:8">
      <c r="A84" s="71"/>
      <c r="B84" s="28" t="s">
        <v>66</v>
      </c>
      <c r="C84" s="22">
        <v>250</v>
      </c>
      <c r="D84" s="22">
        <v>250</v>
      </c>
      <c r="E84" s="22">
        <v>25.65</v>
      </c>
      <c r="F84" s="37">
        <f t="shared" si="5"/>
        <v>0.1026</v>
      </c>
      <c r="G84" s="5"/>
      <c r="H84" s="4"/>
    </row>
    <row r="85" spans="1:8">
      <c r="A85" s="71"/>
      <c r="B85" s="51"/>
      <c r="C85" s="7">
        <f>SUM(C83:C84)</f>
        <v>34150</v>
      </c>
      <c r="D85" s="7">
        <f>SUM(D83:D84)</f>
        <v>34150</v>
      </c>
      <c r="E85" s="7">
        <f>SUM(E83:E84)</f>
        <v>33925.65</v>
      </c>
      <c r="F85" s="37">
        <f t="shared" si="5"/>
        <v>0.99343045387994144</v>
      </c>
      <c r="G85" s="5"/>
      <c r="H85" s="4"/>
    </row>
    <row r="86" spans="1:8">
      <c r="A86" s="71"/>
      <c r="B86" s="51" t="s">
        <v>14</v>
      </c>
      <c r="C86" s="45"/>
      <c r="D86" s="45"/>
      <c r="E86" s="45"/>
      <c r="F86" s="31"/>
      <c r="G86" s="5"/>
      <c r="H86" s="4"/>
    </row>
    <row r="87" spans="1:8">
      <c r="A87" s="71"/>
      <c r="B87" s="28" t="s">
        <v>72</v>
      </c>
      <c r="C87" s="7">
        <v>10000</v>
      </c>
      <c r="D87" s="7">
        <v>10000</v>
      </c>
      <c r="E87" s="7">
        <v>10000</v>
      </c>
      <c r="F87" s="37">
        <f t="shared" ref="F87:F93" si="6">E87/D87</f>
        <v>1</v>
      </c>
      <c r="G87" s="5"/>
      <c r="H87" s="4"/>
    </row>
    <row r="88" spans="1:8">
      <c r="A88" s="71"/>
      <c r="B88" s="28" t="s">
        <v>73</v>
      </c>
      <c r="C88" s="7">
        <v>25100</v>
      </c>
      <c r="D88" s="7">
        <v>25100</v>
      </c>
      <c r="E88" s="7">
        <v>5920</v>
      </c>
      <c r="F88" s="37">
        <f t="shared" si="6"/>
        <v>0.23585657370517929</v>
      </c>
      <c r="G88" s="5"/>
      <c r="H88" s="4"/>
    </row>
    <row r="89" spans="1:8">
      <c r="A89" s="71"/>
      <c r="B89" s="28" t="s">
        <v>74</v>
      </c>
      <c r="C89" s="7">
        <v>6100</v>
      </c>
      <c r="D89" s="7">
        <v>6100</v>
      </c>
      <c r="E89" s="7">
        <v>6037.16</v>
      </c>
      <c r="F89" s="37">
        <f t="shared" si="6"/>
        <v>0.98969836065573769</v>
      </c>
      <c r="G89" s="5"/>
      <c r="H89" s="4"/>
    </row>
    <row r="90" spans="1:8">
      <c r="A90" s="71"/>
      <c r="B90" s="28" t="s">
        <v>75</v>
      </c>
      <c r="C90" s="45">
        <v>9500</v>
      </c>
      <c r="D90" s="45">
        <v>9500</v>
      </c>
      <c r="E90" s="45">
        <v>0</v>
      </c>
      <c r="F90" s="37">
        <f t="shared" si="6"/>
        <v>0</v>
      </c>
      <c r="G90" s="5"/>
      <c r="H90" s="4"/>
    </row>
    <row r="91" spans="1:8">
      <c r="A91" s="71"/>
      <c r="B91" s="28" t="s">
        <v>77</v>
      </c>
      <c r="C91" s="7">
        <v>4500</v>
      </c>
      <c r="D91" s="7">
        <v>4500</v>
      </c>
      <c r="E91" s="7">
        <v>4434</v>
      </c>
      <c r="F91" s="37">
        <f t="shared" si="6"/>
        <v>0.98533333333333328</v>
      </c>
      <c r="G91" s="5"/>
      <c r="H91" s="4"/>
    </row>
    <row r="92" spans="1:8">
      <c r="A92" s="71"/>
      <c r="B92" s="51" t="s">
        <v>177</v>
      </c>
      <c r="C92" s="22">
        <v>0</v>
      </c>
      <c r="D92" s="22">
        <v>0</v>
      </c>
      <c r="E92" s="22">
        <v>0</v>
      </c>
      <c r="F92" s="37"/>
      <c r="G92" s="3"/>
      <c r="H92" s="4"/>
    </row>
    <row r="93" spans="1:8">
      <c r="A93" s="71"/>
      <c r="B93" s="51"/>
      <c r="C93" s="45">
        <f>SUM(C87:C92)</f>
        <v>55200</v>
      </c>
      <c r="D93" s="45">
        <f>SUM(D87:D92)</f>
        <v>55200</v>
      </c>
      <c r="E93" s="45">
        <f>SUM(E87:E92)</f>
        <v>26391.16</v>
      </c>
      <c r="F93" s="37">
        <f t="shared" si="6"/>
        <v>0.47810072463768116</v>
      </c>
      <c r="G93" s="3"/>
      <c r="H93" s="4"/>
    </row>
    <row r="94" spans="1:8">
      <c r="A94" s="71"/>
      <c r="B94" s="51" t="s">
        <v>67</v>
      </c>
      <c r="C94" s="7"/>
      <c r="D94" s="7"/>
      <c r="E94" s="7"/>
      <c r="F94" s="31"/>
      <c r="G94" s="3"/>
      <c r="H94" s="4"/>
    </row>
    <row r="95" spans="1:8">
      <c r="A95" s="71"/>
      <c r="B95" s="51" t="s">
        <v>28</v>
      </c>
      <c r="C95" s="7">
        <f>C79-C92</f>
        <v>4065</v>
      </c>
      <c r="D95" s="7">
        <f t="shared" ref="D95:E95" si="7">D79-D92</f>
        <v>4065</v>
      </c>
      <c r="E95" s="7">
        <f t="shared" si="7"/>
        <v>4065</v>
      </c>
      <c r="F95" s="31"/>
      <c r="G95" s="3"/>
      <c r="H95" s="4"/>
    </row>
    <row r="96" spans="1:8">
      <c r="A96" s="71"/>
      <c r="B96" s="51" t="s">
        <v>43</v>
      </c>
      <c r="C96" s="20">
        <f>C80+C85-C87-C88-C89-C90-C91</f>
        <v>301771.32</v>
      </c>
      <c r="D96" s="20">
        <f t="shared" ref="D96:E96" si="8">D80+D85-D87-D88-D89-D90-D91</f>
        <v>301771.32</v>
      </c>
      <c r="E96" s="20">
        <f t="shared" si="8"/>
        <v>330355.81000000006</v>
      </c>
      <c r="F96" s="31"/>
      <c r="G96" s="3"/>
      <c r="H96" s="4"/>
    </row>
    <row r="97" spans="1:8">
      <c r="A97" s="71"/>
      <c r="B97" s="6"/>
      <c r="C97" s="20">
        <f>C81+C85-C93</f>
        <v>305836.32</v>
      </c>
      <c r="D97" s="20">
        <f>D81+D85-D93</f>
        <v>305836.32</v>
      </c>
      <c r="E97" s="20">
        <f>E81+E85-E93</f>
        <v>334420.81000000006</v>
      </c>
      <c r="F97" s="32"/>
      <c r="G97" s="3"/>
      <c r="H97" s="4"/>
    </row>
    <row r="98" spans="1:8">
      <c r="A98" s="71"/>
      <c r="B98" s="2"/>
      <c r="C98" s="2"/>
      <c r="D98" s="7"/>
      <c r="E98" s="7"/>
      <c r="F98" s="2"/>
      <c r="G98" s="5"/>
      <c r="H98" s="4"/>
    </row>
    <row r="99" spans="1:8">
      <c r="A99" s="71">
        <v>5</v>
      </c>
      <c r="B99" s="58" t="s">
        <v>22</v>
      </c>
      <c r="C99" s="111"/>
      <c r="D99" s="59"/>
      <c r="E99" s="123" t="s">
        <v>167</v>
      </c>
      <c r="F99" s="2"/>
      <c r="G99" s="5"/>
      <c r="H99" s="4"/>
    </row>
    <row r="100" spans="1:8">
      <c r="A100" s="71"/>
      <c r="B100" s="61" t="s">
        <v>58</v>
      </c>
      <c r="C100" s="112"/>
      <c r="D100" s="122"/>
      <c r="E100" s="124" t="s">
        <v>170</v>
      </c>
      <c r="F100" s="2"/>
      <c r="G100" s="5"/>
      <c r="H100" s="4"/>
    </row>
    <row r="101" spans="1:8">
      <c r="A101" s="71"/>
      <c r="B101" s="14" t="s">
        <v>76</v>
      </c>
      <c r="C101" s="114"/>
      <c r="D101" s="7"/>
      <c r="E101" s="21"/>
      <c r="F101" s="2"/>
      <c r="G101" s="5"/>
      <c r="H101" s="4"/>
    </row>
    <row r="102" spans="1:8">
      <c r="A102" s="71"/>
      <c r="B102" s="13" t="s">
        <v>23</v>
      </c>
      <c r="C102" s="115"/>
      <c r="D102" s="7"/>
      <c r="E102" s="21">
        <v>341</v>
      </c>
      <c r="F102" s="2"/>
      <c r="G102" s="5"/>
      <c r="H102" s="4"/>
    </row>
    <row r="103" spans="1:8">
      <c r="A103" s="71"/>
      <c r="B103" s="13" t="s">
        <v>24</v>
      </c>
      <c r="C103" s="115"/>
      <c r="D103" s="7"/>
      <c r="E103" s="40">
        <v>1204</v>
      </c>
      <c r="F103" s="2"/>
      <c r="G103" s="5"/>
      <c r="H103" s="4"/>
    </row>
    <row r="104" spans="1:8">
      <c r="A104" s="71"/>
      <c r="B104" s="51"/>
      <c r="C104" s="2"/>
      <c r="D104" s="12"/>
      <c r="E104" s="50">
        <f>SUM(E102:E103)</f>
        <v>1545</v>
      </c>
      <c r="F104" s="2"/>
      <c r="G104" s="5"/>
      <c r="H104" s="4"/>
    </row>
    <row r="105" spans="1:8">
      <c r="A105" s="71"/>
      <c r="B105" s="14" t="s">
        <v>31</v>
      </c>
      <c r="C105" s="114"/>
      <c r="D105" s="7"/>
      <c r="E105" s="21"/>
      <c r="F105" s="8"/>
      <c r="G105" s="5"/>
      <c r="H105" s="4"/>
    </row>
    <row r="106" spans="1:8">
      <c r="A106" s="71"/>
      <c r="B106" s="13" t="s">
        <v>17</v>
      </c>
      <c r="C106" s="115"/>
      <c r="D106" s="7"/>
      <c r="E106" s="21">
        <v>24738.5</v>
      </c>
      <c r="F106" s="8"/>
      <c r="G106" s="5"/>
      <c r="H106" s="4"/>
    </row>
    <row r="107" spans="1:8">
      <c r="A107" s="71"/>
      <c r="B107" s="13" t="s">
        <v>18</v>
      </c>
      <c r="C107" s="115"/>
      <c r="D107" s="7"/>
      <c r="E107" s="40">
        <v>628</v>
      </c>
      <c r="F107" s="8"/>
      <c r="G107" s="5"/>
      <c r="H107" s="4"/>
    </row>
    <row r="108" spans="1:8">
      <c r="A108" s="71"/>
      <c r="B108" s="51"/>
      <c r="C108" s="2"/>
      <c r="D108" s="7"/>
      <c r="E108" s="21">
        <f>SUM(E106:E107)</f>
        <v>25366.5</v>
      </c>
      <c r="F108" s="8"/>
      <c r="G108" s="5"/>
      <c r="H108" s="4"/>
    </row>
    <row r="109" spans="1:8">
      <c r="A109" s="71"/>
      <c r="B109" s="14" t="s">
        <v>19</v>
      </c>
      <c r="C109" s="114"/>
      <c r="D109" s="7"/>
      <c r="E109" s="21"/>
      <c r="F109" s="8"/>
      <c r="G109" s="5"/>
      <c r="H109" s="4"/>
    </row>
    <row r="110" spans="1:8">
      <c r="A110" s="71"/>
      <c r="B110" s="13" t="s">
        <v>17</v>
      </c>
      <c r="C110" s="115"/>
      <c r="D110" s="7"/>
      <c r="E110" s="21">
        <f>9801.61+11745.05+1286</f>
        <v>22832.66</v>
      </c>
      <c r="F110" s="8"/>
      <c r="G110" s="5"/>
      <c r="H110" s="4"/>
    </row>
    <row r="111" spans="1:8">
      <c r="A111" s="71"/>
      <c r="B111" s="13" t="s">
        <v>18</v>
      </c>
      <c r="C111" s="115"/>
      <c r="D111" s="7"/>
      <c r="E111" s="40">
        <v>1552.9</v>
      </c>
      <c r="F111" s="8"/>
      <c r="G111" s="5"/>
      <c r="H111" s="4"/>
    </row>
    <row r="112" spans="1:8">
      <c r="A112" s="71"/>
      <c r="B112" s="51"/>
      <c r="C112" s="2"/>
      <c r="D112" s="7"/>
      <c r="E112" s="21">
        <f>SUM(E110:E111)</f>
        <v>24385.56</v>
      </c>
      <c r="F112" s="8"/>
      <c r="G112" s="5"/>
      <c r="H112" s="4"/>
    </row>
    <row r="113" spans="1:12">
      <c r="A113" s="71"/>
      <c r="B113" s="14" t="s">
        <v>20</v>
      </c>
      <c r="C113" s="114"/>
      <c r="D113" s="7"/>
      <c r="E113" s="21"/>
      <c r="F113" s="8"/>
      <c r="G113" s="5"/>
      <c r="H113" s="4"/>
    </row>
    <row r="114" spans="1:12">
      <c r="A114" s="71"/>
      <c r="B114" s="13" t="s">
        <v>29</v>
      </c>
      <c r="C114" s="115"/>
      <c r="D114" s="7"/>
      <c r="E114" s="21">
        <f>E102+E106-E110</f>
        <v>2246.84</v>
      </c>
      <c r="F114" s="2"/>
      <c r="G114" s="5"/>
      <c r="H114" s="4"/>
    </row>
    <row r="115" spans="1:12">
      <c r="A115" s="71"/>
      <c r="B115" s="13" t="s">
        <v>30</v>
      </c>
      <c r="C115" s="115"/>
      <c r="D115" s="7"/>
      <c r="E115" s="40">
        <f>E103+E107-E111</f>
        <v>279.09999999999991</v>
      </c>
      <c r="F115" s="2"/>
      <c r="G115" s="5"/>
      <c r="H115" s="4"/>
    </row>
    <row r="116" spans="1:12">
      <c r="A116" s="71"/>
      <c r="B116" s="6"/>
      <c r="C116" s="49"/>
      <c r="D116" s="40"/>
      <c r="E116" s="40">
        <f>SUM(E114:E115)</f>
        <v>2525.94</v>
      </c>
      <c r="F116" s="2"/>
      <c r="G116" s="5"/>
      <c r="H116" s="4"/>
    </row>
    <row r="117" spans="1:12">
      <c r="A117" s="71"/>
      <c r="D117" s="5"/>
      <c r="E117" s="2"/>
      <c r="F117" s="15"/>
      <c r="G117" s="5"/>
      <c r="H117" s="4"/>
    </row>
    <row r="118" spans="1:12">
      <c r="A118" s="71">
        <v>6</v>
      </c>
      <c r="B118" s="58" t="s">
        <v>25</v>
      </c>
      <c r="C118" s="134" t="s">
        <v>6</v>
      </c>
      <c r="D118" s="134" t="s">
        <v>180</v>
      </c>
      <c r="E118" s="135" t="s">
        <v>26</v>
      </c>
      <c r="F118" s="135" t="s">
        <v>44</v>
      </c>
      <c r="G118" s="136"/>
      <c r="H118" s="4"/>
      <c r="I118" s="5"/>
    </row>
    <row r="119" spans="1:12">
      <c r="A119" s="71"/>
      <c r="B119" s="137" t="s">
        <v>54</v>
      </c>
      <c r="C119" s="138">
        <v>1183</v>
      </c>
      <c r="D119" s="138"/>
      <c r="E119" s="139" t="s">
        <v>181</v>
      </c>
      <c r="F119" s="139" t="s">
        <v>182</v>
      </c>
      <c r="G119" s="140" t="s">
        <v>5</v>
      </c>
      <c r="H119" s="4"/>
      <c r="I119" s="5"/>
    </row>
    <row r="120" spans="1:12" ht="7.5" customHeight="1">
      <c r="A120" s="71"/>
      <c r="B120" s="141"/>
      <c r="C120" s="129"/>
      <c r="D120" s="129"/>
      <c r="E120" s="130"/>
      <c r="F120" s="130"/>
      <c r="G120" s="23"/>
      <c r="H120" s="4"/>
      <c r="I120" s="5"/>
    </row>
    <row r="121" spans="1:12">
      <c r="A121" s="71"/>
      <c r="B121" s="51" t="s">
        <v>79</v>
      </c>
      <c r="C121" s="145">
        <v>46040.639999999999</v>
      </c>
      <c r="D121" s="146">
        <v>31998.880000000001</v>
      </c>
      <c r="E121" s="146">
        <v>436134</v>
      </c>
      <c r="F121" s="146">
        <v>7714</v>
      </c>
      <c r="G121" s="41">
        <f>SUM(C121:F121)</f>
        <v>521887.52</v>
      </c>
      <c r="H121" s="4"/>
      <c r="I121" s="5"/>
    </row>
    <row r="122" spans="1:12" ht="7.5" customHeight="1">
      <c r="A122" s="71"/>
      <c r="B122" s="51"/>
      <c r="C122" s="7"/>
      <c r="D122" s="7"/>
      <c r="E122" s="7"/>
      <c r="F122" s="7"/>
      <c r="G122" s="21"/>
      <c r="H122" s="4"/>
      <c r="I122" s="5"/>
    </row>
    <row r="123" spans="1:12">
      <c r="A123" s="71"/>
      <c r="B123" s="51" t="s">
        <v>12</v>
      </c>
      <c r="C123" s="145">
        <v>508486</v>
      </c>
      <c r="D123" s="146">
        <v>0</v>
      </c>
      <c r="E123" s="146">
        <v>10672.68</v>
      </c>
      <c r="F123" s="146">
        <v>438</v>
      </c>
      <c r="G123" s="41">
        <f>SUM(C123:F123)</f>
        <v>519596.68</v>
      </c>
      <c r="H123" s="4"/>
      <c r="I123" s="5"/>
      <c r="L123" s="10"/>
    </row>
    <row r="124" spans="1:12">
      <c r="A124" s="71"/>
      <c r="B124" s="51"/>
      <c r="C124" s="7"/>
      <c r="D124" s="7"/>
      <c r="E124" s="7"/>
      <c r="F124" s="7"/>
      <c r="G124" s="21"/>
      <c r="H124" s="4"/>
      <c r="I124" s="5"/>
      <c r="L124" s="10"/>
    </row>
    <row r="125" spans="1:12">
      <c r="A125" s="71"/>
      <c r="B125" s="51" t="s">
        <v>161</v>
      </c>
      <c r="C125" s="7">
        <v>-200019.75</v>
      </c>
      <c r="D125" s="7"/>
      <c r="E125" s="7"/>
      <c r="F125" s="7"/>
      <c r="G125" s="21">
        <f t="shared" ref="G125:G132" si="9">SUM(C125:F125)</f>
        <v>-200019.75</v>
      </c>
      <c r="H125" s="4"/>
      <c r="I125" s="5"/>
    </row>
    <row r="126" spans="1:12">
      <c r="A126" s="71"/>
      <c r="B126" s="51" t="s">
        <v>162</v>
      </c>
      <c r="C126" s="7">
        <v>-127272.88</v>
      </c>
      <c r="D126" s="7"/>
      <c r="E126" s="7"/>
      <c r="F126" s="7"/>
      <c r="G126" s="21">
        <f t="shared" si="9"/>
        <v>-127272.88</v>
      </c>
      <c r="H126" s="4"/>
      <c r="I126" s="5"/>
    </row>
    <row r="127" spans="1:12">
      <c r="A127" s="71"/>
      <c r="B127" s="51" t="s">
        <v>46</v>
      </c>
      <c r="C127" s="7"/>
      <c r="D127" s="7"/>
      <c r="E127" s="7">
        <v>-292.5</v>
      </c>
      <c r="F127" s="7"/>
      <c r="G127" s="21">
        <f t="shared" si="9"/>
        <v>-292.5</v>
      </c>
      <c r="H127" s="4"/>
      <c r="I127" s="5"/>
      <c r="L127" s="10"/>
    </row>
    <row r="128" spans="1:12">
      <c r="A128" s="71"/>
      <c r="B128" s="51" t="s">
        <v>45</v>
      </c>
      <c r="C128" s="7"/>
      <c r="D128" s="7"/>
      <c r="E128" s="7"/>
      <c r="F128" s="7"/>
      <c r="G128" s="21">
        <f t="shared" si="9"/>
        <v>0</v>
      </c>
      <c r="H128" s="4"/>
      <c r="I128" s="5"/>
      <c r="L128" s="10"/>
    </row>
    <row r="129" spans="1:13">
      <c r="A129" s="71"/>
      <c r="B129" s="51" t="s">
        <v>47</v>
      </c>
      <c r="C129" s="7"/>
      <c r="D129" s="7"/>
      <c r="E129" s="7">
        <v>-38.25</v>
      </c>
      <c r="F129" s="7"/>
      <c r="G129" s="21">
        <f t="shared" si="9"/>
        <v>-38.25</v>
      </c>
      <c r="H129" s="4"/>
      <c r="I129" s="5"/>
      <c r="L129" s="10"/>
    </row>
    <row r="130" spans="1:13">
      <c r="A130" s="71"/>
      <c r="B130" s="51" t="s">
        <v>163</v>
      </c>
      <c r="C130" s="7">
        <v>-23769.46</v>
      </c>
      <c r="D130" s="7"/>
      <c r="E130" s="7"/>
      <c r="F130" s="7"/>
      <c r="G130" s="21">
        <f t="shared" si="9"/>
        <v>-23769.46</v>
      </c>
      <c r="H130" s="4"/>
      <c r="I130" s="5"/>
    </row>
    <row r="131" spans="1:13" s="33" customFormat="1">
      <c r="A131" s="71"/>
      <c r="B131" s="51" t="s">
        <v>164</v>
      </c>
      <c r="C131" s="7">
        <v>-7420.72</v>
      </c>
      <c r="D131" s="7"/>
      <c r="E131" s="7"/>
      <c r="F131" s="7"/>
      <c r="G131" s="21">
        <f t="shared" si="9"/>
        <v>-7420.72</v>
      </c>
      <c r="I131" s="34"/>
    </row>
    <row r="132" spans="1:13">
      <c r="A132" s="71"/>
      <c r="B132" s="51" t="s">
        <v>165</v>
      </c>
      <c r="C132" s="7">
        <v>-535.26</v>
      </c>
      <c r="D132" s="7"/>
      <c r="E132" s="7"/>
      <c r="F132" s="7"/>
      <c r="G132" s="21">
        <f t="shared" si="9"/>
        <v>-535.26</v>
      </c>
      <c r="H132" s="4"/>
      <c r="I132" s="5"/>
      <c r="L132" s="10"/>
    </row>
    <row r="133" spans="1:13">
      <c r="A133" s="71"/>
      <c r="B133" s="51" t="s">
        <v>179</v>
      </c>
      <c r="C133" s="145">
        <f>SUM(C125:C132)</f>
        <v>-359018.07</v>
      </c>
      <c r="D133" s="146">
        <f>SUM(D125:D132)</f>
        <v>0</v>
      </c>
      <c r="E133" s="146">
        <f>SUM(E125:E132)</f>
        <v>-330.75</v>
      </c>
      <c r="F133" s="146">
        <f>SUM(F125:F132)</f>
        <v>0</v>
      </c>
      <c r="G133" s="41">
        <f>SUM(C133:F133)</f>
        <v>-359348.82</v>
      </c>
      <c r="H133" s="4"/>
      <c r="I133" s="5"/>
      <c r="L133" s="11"/>
    </row>
    <row r="134" spans="1:13" ht="14.25">
      <c r="A134" s="71"/>
      <c r="B134" s="51"/>
      <c r="C134" s="9"/>
      <c r="D134" s="9"/>
      <c r="E134" s="9"/>
      <c r="F134" s="9"/>
      <c r="G134" s="42"/>
      <c r="H134" s="4"/>
      <c r="I134" s="5"/>
    </row>
    <row r="135" spans="1:13">
      <c r="A135" s="71"/>
      <c r="B135" s="51" t="s">
        <v>10</v>
      </c>
      <c r="C135" s="145">
        <f>C123+C133</f>
        <v>149467.93</v>
      </c>
      <c r="D135" s="146">
        <f>D123+D133</f>
        <v>0</v>
      </c>
      <c r="E135" s="146">
        <f>E123+E133</f>
        <v>10341.93</v>
      </c>
      <c r="F135" s="146">
        <f>F123+F133</f>
        <v>438</v>
      </c>
      <c r="G135" s="41">
        <f>G123+G133</f>
        <v>160247.85999999999</v>
      </c>
      <c r="H135" s="4"/>
      <c r="I135" s="5"/>
    </row>
    <row r="136" spans="1:13" ht="7.5" customHeight="1">
      <c r="A136" s="71"/>
      <c r="B136" s="51"/>
      <c r="C136" s="7"/>
      <c r="D136" s="7"/>
      <c r="E136" s="7"/>
      <c r="F136" s="7"/>
      <c r="G136" s="21"/>
      <c r="H136" s="4"/>
      <c r="I136" s="5"/>
    </row>
    <row r="137" spans="1:13">
      <c r="A137" s="71"/>
      <c r="B137" s="147" t="s">
        <v>178</v>
      </c>
      <c r="C137" s="145">
        <f>C121+C135</f>
        <v>195508.57</v>
      </c>
      <c r="D137" s="146">
        <f>D121+D135</f>
        <v>31998.880000000001</v>
      </c>
      <c r="E137" s="146">
        <f>E121+E135</f>
        <v>446475.93</v>
      </c>
      <c r="F137" s="146">
        <f>F121+F135</f>
        <v>8152</v>
      </c>
      <c r="G137" s="41">
        <f>G121+G135</f>
        <v>682135.38</v>
      </c>
      <c r="H137" s="4"/>
      <c r="I137" s="5"/>
      <c r="L137" s="2"/>
      <c r="M137" s="10"/>
    </row>
    <row r="138" spans="1:13" ht="7.5" customHeight="1">
      <c r="A138" s="71"/>
      <c r="B138" s="51"/>
      <c r="C138" s="52"/>
      <c r="D138" s="52"/>
      <c r="E138" s="2"/>
      <c r="F138" s="2"/>
      <c r="G138" s="31"/>
      <c r="H138" s="4"/>
      <c r="I138" s="2"/>
      <c r="J138" s="2"/>
      <c r="K138" s="33"/>
    </row>
    <row r="139" spans="1:13">
      <c r="A139" s="71"/>
      <c r="B139" s="51" t="s">
        <v>15</v>
      </c>
      <c r="C139" s="131">
        <f>C137/C140</f>
        <v>4.9010823605619631</v>
      </c>
      <c r="D139" s="131"/>
      <c r="E139" s="131"/>
      <c r="F139" s="131"/>
      <c r="G139" s="142"/>
      <c r="H139" s="4"/>
      <c r="I139" s="2"/>
      <c r="J139" s="2"/>
      <c r="K139" s="33"/>
    </row>
    <row r="140" spans="1:13">
      <c r="A140" s="71"/>
      <c r="B140" s="6" t="s">
        <v>166</v>
      </c>
      <c r="C140" s="143">
        <f>C133/9*-1</f>
        <v>39890.896666666667</v>
      </c>
      <c r="D140" s="143"/>
      <c r="E140" s="20"/>
      <c r="F140" s="20"/>
      <c r="G140" s="144"/>
      <c r="H140" s="4"/>
      <c r="I140" s="2"/>
      <c r="J140" s="2"/>
      <c r="K140" s="33"/>
      <c r="L140" s="10"/>
    </row>
    <row r="141" spans="1:13" s="33" customFormat="1">
      <c r="A141" s="71"/>
      <c r="B141" s="2" t="s">
        <v>183</v>
      </c>
      <c r="C141" s="132"/>
      <c r="D141" s="132"/>
      <c r="E141" s="7"/>
      <c r="F141" s="7"/>
      <c r="G141" s="133"/>
      <c r="I141" s="2"/>
      <c r="J141" s="2"/>
      <c r="L141" s="10"/>
    </row>
    <row r="142" spans="1:13" s="2" customFormat="1" ht="14.25">
      <c r="A142" s="70"/>
      <c r="B142" s="1"/>
      <c r="C142" s="1"/>
      <c r="D142" s="26"/>
      <c r="E142" s="9"/>
      <c r="F142" s="7"/>
      <c r="H142" s="3"/>
      <c r="J142" s="15"/>
    </row>
    <row r="143" spans="1:13">
      <c r="A143" s="71">
        <v>7</v>
      </c>
      <c r="B143" s="66" t="s">
        <v>59</v>
      </c>
      <c r="C143" s="112"/>
      <c r="D143" s="112"/>
      <c r="E143" s="112"/>
      <c r="F143" s="112"/>
      <c r="G143" s="112"/>
    </row>
    <row r="144" spans="1:13">
      <c r="A144" s="71"/>
    </row>
    <row r="145" spans="1:8" s="2" customFormat="1">
      <c r="A145" s="70"/>
      <c r="B145" s="54"/>
      <c r="C145" s="54"/>
      <c r="E145" s="52"/>
      <c r="H145" s="52"/>
    </row>
    <row r="146" spans="1:8" s="2" customFormat="1">
      <c r="A146" s="70"/>
      <c r="B146" s="53" t="s">
        <v>188</v>
      </c>
      <c r="C146" s="53"/>
      <c r="E146" s="52"/>
      <c r="H146" s="52"/>
    </row>
    <row r="147" spans="1:8" s="33" customFormat="1">
      <c r="A147" s="69"/>
      <c r="B147" s="54"/>
      <c r="C147" s="54"/>
      <c r="E147" s="34"/>
      <c r="H147" s="34"/>
    </row>
    <row r="148" spans="1:8" s="33" customFormat="1">
      <c r="A148" s="69"/>
      <c r="B148" s="54" t="s">
        <v>184</v>
      </c>
      <c r="C148" s="54"/>
      <c r="E148" s="34"/>
      <c r="H148" s="34"/>
    </row>
    <row r="149" spans="1:8" ht="12.75">
      <c r="B149" s="4" t="s">
        <v>185</v>
      </c>
      <c r="D149" s="55"/>
      <c r="E149" s="55"/>
      <c r="F149" s="55"/>
    </row>
    <row r="150" spans="1:8">
      <c r="B150" s="54"/>
      <c r="C150" s="54"/>
      <c r="D150" s="33"/>
      <c r="E150" s="34"/>
      <c r="F150" s="33"/>
    </row>
    <row r="151" spans="1:8">
      <c r="B151" s="4" t="s">
        <v>186</v>
      </c>
    </row>
    <row r="153" spans="1:8">
      <c r="B153" s="4" t="s">
        <v>187</v>
      </c>
    </row>
  </sheetData>
  <mergeCells count="2">
    <mergeCell ref="B1:F1"/>
    <mergeCell ref="B2:F2"/>
  </mergeCells>
  <phoneticPr fontId="0" type="noConversion"/>
  <printOptions horizontalCentered="1"/>
  <pageMargins left="0.25" right="0.25" top="0.75" bottom="0.75" header="0.3" footer="0.3"/>
  <pageSetup orientation="portrait" r:id="rId1"/>
  <headerFooter alignWithMargins="0">
    <oddFooter>&amp;R&amp;8&amp;F</oddFooter>
  </headerFooter>
  <rowBreaks count="2" manualBreakCount="2">
    <brk id="55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7"/>
  <sheetViews>
    <sheetView zoomScale="115" workbookViewId="0">
      <selection activeCell="AY53" sqref="AY53"/>
    </sheetView>
  </sheetViews>
  <sheetFormatPr defaultRowHeight="12.75"/>
  <cols>
    <col min="1" max="1" width="27.140625" style="83" customWidth="1"/>
    <col min="2" max="2" width="10.7109375" style="88" hidden="1" customWidth="1"/>
    <col min="3" max="3" width="11.42578125" style="103" hidden="1" customWidth="1"/>
    <col min="4" max="4" width="9.42578125" style="83" hidden="1" customWidth="1"/>
    <col min="5" max="5" width="9.42578125" style="104" hidden="1" customWidth="1"/>
    <col min="6" max="6" width="10.140625" style="83" hidden="1" customWidth="1"/>
    <col min="7" max="7" width="10.42578125" style="83" hidden="1" customWidth="1"/>
    <col min="8" max="8" width="11.7109375" style="83" hidden="1" customWidth="1"/>
    <col min="9" max="9" width="12" style="83" hidden="1" customWidth="1"/>
    <col min="10" max="17" width="9.5703125" style="83" hidden="1" customWidth="1"/>
    <col min="18" max="20" width="10.5703125" style="83" hidden="1" customWidth="1"/>
    <col min="21" max="21" width="10.5703125" style="88" hidden="1" customWidth="1"/>
    <col min="22" max="24" width="9.5703125" style="83" hidden="1" customWidth="1"/>
    <col min="25" max="25" width="9.85546875" style="83" hidden="1" customWidth="1"/>
    <col min="26" max="26" width="16.85546875" style="88" hidden="1" customWidth="1"/>
    <col min="27" max="29" width="9.5703125" style="83" hidden="1" customWidth="1"/>
    <col min="30" max="31" width="10.5703125" style="83" hidden="1" customWidth="1"/>
    <col min="32" max="32" width="10.5703125" style="88" hidden="1" customWidth="1"/>
    <col min="33" max="33" width="10.5703125" style="83" hidden="1" customWidth="1"/>
    <col min="34" max="37" width="9.5703125" style="83" hidden="1" customWidth="1"/>
    <col min="38" max="38" width="9.7109375" style="83" hidden="1" customWidth="1"/>
    <col min="39" max="39" width="9.5703125" style="83" hidden="1" customWidth="1"/>
    <col min="40" max="40" width="9.7109375" style="83" hidden="1" customWidth="1"/>
    <col min="41" max="41" width="9.5703125" style="83" hidden="1" customWidth="1"/>
    <col min="42" max="42" width="10.5703125" style="83" hidden="1" customWidth="1"/>
    <col min="43" max="43" width="10.5703125" style="87" hidden="1" customWidth="1"/>
    <col min="44" max="44" width="10.7109375" style="87" hidden="1" customWidth="1"/>
    <col min="45" max="45" width="10.7109375" style="87" customWidth="1"/>
    <col min="46" max="46" width="10.42578125" style="87" customWidth="1"/>
    <col min="47" max="49" width="9.7109375" style="87" customWidth="1"/>
    <col min="50" max="50" width="9.7109375" style="87" bestFit="1" customWidth="1"/>
    <col min="51" max="51" width="9.140625" style="87"/>
    <col min="52" max="16384" width="9.140625" style="83"/>
  </cols>
  <sheetData>
    <row r="1" spans="1:51" s="79" customFormat="1" ht="21.6" customHeight="1">
      <c r="A1" s="72" t="s">
        <v>80</v>
      </c>
      <c r="B1" s="73">
        <v>40356</v>
      </c>
      <c r="C1" s="74" t="s">
        <v>81</v>
      </c>
      <c r="D1" s="73">
        <v>40386</v>
      </c>
      <c r="E1" s="75">
        <v>40417</v>
      </c>
      <c r="F1" s="73">
        <v>40448</v>
      </c>
      <c r="G1" s="76">
        <v>40478</v>
      </c>
      <c r="H1" s="76">
        <v>40509</v>
      </c>
      <c r="I1" s="76">
        <v>40539</v>
      </c>
      <c r="J1" s="77">
        <v>40570</v>
      </c>
      <c r="K1" s="77">
        <v>40602</v>
      </c>
      <c r="L1" s="77">
        <v>40630</v>
      </c>
      <c r="M1" s="77">
        <v>40660</v>
      </c>
      <c r="N1" s="77">
        <v>40690</v>
      </c>
      <c r="O1" s="77">
        <v>40721</v>
      </c>
      <c r="P1" s="77">
        <v>40751</v>
      </c>
      <c r="Q1" s="77">
        <v>40784</v>
      </c>
      <c r="R1" s="77">
        <v>40813</v>
      </c>
      <c r="S1" s="77">
        <v>40843</v>
      </c>
      <c r="T1" s="77">
        <v>40875</v>
      </c>
      <c r="U1" s="78">
        <v>40904</v>
      </c>
      <c r="V1" s="77">
        <v>40935</v>
      </c>
      <c r="W1" s="77">
        <v>40966</v>
      </c>
      <c r="X1" s="77">
        <v>40995</v>
      </c>
      <c r="Y1" s="77">
        <v>41026</v>
      </c>
      <c r="Z1" s="78">
        <v>41057</v>
      </c>
      <c r="AA1" s="77">
        <v>41087</v>
      </c>
      <c r="AB1" s="77">
        <v>41117</v>
      </c>
      <c r="AC1" s="77">
        <v>41148</v>
      </c>
      <c r="AD1" s="77">
        <v>41179</v>
      </c>
      <c r="AE1" s="77">
        <v>41209</v>
      </c>
      <c r="AF1" s="78">
        <v>41240</v>
      </c>
      <c r="AG1" s="77">
        <v>41270</v>
      </c>
      <c r="AH1" s="77">
        <v>41302</v>
      </c>
      <c r="AI1" s="77">
        <v>41332</v>
      </c>
      <c r="AJ1" s="77">
        <v>41360</v>
      </c>
      <c r="AK1" s="78">
        <v>41393</v>
      </c>
      <c r="AL1" s="77">
        <v>41421</v>
      </c>
      <c r="AM1" s="77">
        <v>41452</v>
      </c>
      <c r="AN1" s="78">
        <v>41482</v>
      </c>
      <c r="AO1" s="77">
        <v>41513</v>
      </c>
      <c r="AP1" s="77">
        <v>41544</v>
      </c>
      <c r="AQ1" s="77">
        <v>41575</v>
      </c>
      <c r="AR1" s="78">
        <v>41605</v>
      </c>
      <c r="AS1" s="77">
        <v>41635</v>
      </c>
      <c r="AT1" s="77">
        <v>41666</v>
      </c>
      <c r="AU1" s="77">
        <v>41697</v>
      </c>
      <c r="AV1" s="77">
        <v>41726</v>
      </c>
      <c r="AW1" s="77">
        <v>41757</v>
      </c>
      <c r="AX1" s="77">
        <v>41786</v>
      </c>
      <c r="AY1" s="77"/>
    </row>
    <row r="2" spans="1:51" s="82" customFormat="1" ht="10.9" customHeight="1">
      <c r="A2" s="80"/>
      <c r="B2" s="73"/>
      <c r="C2" s="74"/>
      <c r="D2" s="73"/>
      <c r="E2" s="81"/>
      <c r="F2" s="73"/>
      <c r="G2" s="73"/>
      <c r="H2" s="73"/>
      <c r="I2" s="82" t="s">
        <v>82</v>
      </c>
      <c r="J2" s="82" t="s">
        <v>82</v>
      </c>
      <c r="K2" s="82" t="s">
        <v>82</v>
      </c>
      <c r="L2" s="82" t="s">
        <v>82</v>
      </c>
      <c r="M2" s="82" t="s">
        <v>82</v>
      </c>
      <c r="N2" s="82" t="s">
        <v>83</v>
      </c>
      <c r="O2" s="82" t="s">
        <v>84</v>
      </c>
      <c r="P2" s="82" t="s">
        <v>85</v>
      </c>
      <c r="Q2" s="82" t="s">
        <v>86</v>
      </c>
      <c r="R2" s="82" t="s">
        <v>87</v>
      </c>
      <c r="S2" s="82" t="s">
        <v>88</v>
      </c>
      <c r="T2" s="82" t="s">
        <v>89</v>
      </c>
      <c r="U2" s="82" t="s">
        <v>90</v>
      </c>
      <c r="V2" s="82" t="s">
        <v>91</v>
      </c>
      <c r="W2" s="82" t="s">
        <v>92</v>
      </c>
      <c r="X2" s="82" t="s">
        <v>93</v>
      </c>
      <c r="Y2" s="82" t="s">
        <v>94</v>
      </c>
      <c r="Z2" s="82" t="s">
        <v>95</v>
      </c>
      <c r="AA2" s="82" t="s">
        <v>96</v>
      </c>
      <c r="AB2" s="82" t="s">
        <v>85</v>
      </c>
      <c r="AC2" s="82" t="s">
        <v>97</v>
      </c>
      <c r="AD2" s="82" t="s">
        <v>98</v>
      </c>
      <c r="AE2" s="82" t="s">
        <v>99</v>
      </c>
      <c r="AF2" s="82" t="s">
        <v>100</v>
      </c>
      <c r="AG2" s="82" t="s">
        <v>101</v>
      </c>
      <c r="AH2" s="78">
        <v>41320</v>
      </c>
      <c r="AI2" s="78">
        <v>41348</v>
      </c>
      <c r="AJ2" s="78">
        <v>41379</v>
      </c>
      <c r="AK2" s="78">
        <v>41409</v>
      </c>
      <c r="AL2" s="78">
        <v>41442</v>
      </c>
      <c r="AM2" s="78">
        <v>41470</v>
      </c>
      <c r="AN2" s="78">
        <v>41501</v>
      </c>
      <c r="AO2" s="78">
        <v>41531</v>
      </c>
      <c r="AP2" s="78">
        <v>41562</v>
      </c>
      <c r="AQ2" s="78">
        <v>41593</v>
      </c>
      <c r="AR2" s="78">
        <v>41623</v>
      </c>
      <c r="AS2" s="78">
        <v>41654</v>
      </c>
      <c r="AT2" s="78">
        <v>41685</v>
      </c>
      <c r="AU2" s="78">
        <v>41713</v>
      </c>
      <c r="AV2" s="78">
        <v>41744</v>
      </c>
      <c r="AW2" s="78">
        <v>41774</v>
      </c>
      <c r="AX2" s="78">
        <v>41805</v>
      </c>
      <c r="AY2" s="78"/>
    </row>
    <row r="3" spans="1:51" s="82" customFormat="1" ht="6.6" customHeight="1">
      <c r="A3" s="80"/>
      <c r="B3" s="73"/>
      <c r="C3" s="74"/>
      <c r="D3" s="73"/>
      <c r="E3" s="81"/>
      <c r="F3" s="73"/>
      <c r="G3" s="73"/>
      <c r="H3" s="73"/>
      <c r="AQ3" s="78"/>
      <c r="AR3" s="78"/>
      <c r="AS3" s="78"/>
      <c r="AT3" s="78"/>
      <c r="AU3" s="78"/>
      <c r="AV3" s="78"/>
      <c r="AW3" s="78"/>
      <c r="AX3" s="78"/>
      <c r="AY3" s="78"/>
    </row>
    <row r="4" spans="1:51" hidden="1">
      <c r="A4" s="83" t="s">
        <v>102</v>
      </c>
      <c r="B4" s="84">
        <v>40381</v>
      </c>
      <c r="C4" s="85" t="s">
        <v>103</v>
      </c>
      <c r="D4" s="84">
        <v>40399</v>
      </c>
      <c r="E4" s="86">
        <v>40428</v>
      </c>
      <c r="F4" s="84">
        <v>40455</v>
      </c>
      <c r="G4" s="84">
        <v>40487</v>
      </c>
      <c r="H4" s="84">
        <v>40518</v>
      </c>
      <c r="I4" s="84">
        <v>40546</v>
      </c>
      <c r="J4" s="84">
        <v>40577</v>
      </c>
      <c r="K4" s="84">
        <v>40609</v>
      </c>
      <c r="L4" s="87">
        <v>40641</v>
      </c>
      <c r="M4" s="87">
        <v>40668</v>
      </c>
      <c r="N4" s="87">
        <v>40700</v>
      </c>
      <c r="O4" s="84">
        <v>40739</v>
      </c>
      <c r="P4" s="84">
        <v>40758</v>
      </c>
      <c r="Q4" s="87">
        <v>40788</v>
      </c>
      <c r="R4" s="87">
        <v>40822</v>
      </c>
      <c r="S4" s="84">
        <v>40850</v>
      </c>
      <c r="T4" s="84">
        <v>40883</v>
      </c>
      <c r="U4" s="84">
        <v>40916</v>
      </c>
      <c r="V4" s="88" t="s">
        <v>104</v>
      </c>
      <c r="W4" s="84">
        <v>40973</v>
      </c>
      <c r="X4" s="84">
        <v>41001</v>
      </c>
      <c r="Y4" s="84">
        <v>41036</v>
      </c>
      <c r="Z4" s="84">
        <v>41065</v>
      </c>
      <c r="AA4" s="84">
        <v>41095</v>
      </c>
      <c r="AB4" s="87">
        <v>41124</v>
      </c>
      <c r="AC4" s="84">
        <v>41162</v>
      </c>
      <c r="AD4" s="88" t="s">
        <v>104</v>
      </c>
      <c r="AE4" s="84">
        <v>41228</v>
      </c>
      <c r="AF4" s="84">
        <v>41254</v>
      </c>
      <c r="AG4" s="89">
        <v>41297</v>
      </c>
      <c r="AH4" s="87">
        <v>41319</v>
      </c>
      <c r="AI4" s="84">
        <v>41347</v>
      </c>
      <c r="AJ4" s="90"/>
      <c r="AK4" s="84">
        <v>41401</v>
      </c>
      <c r="AL4" s="91" t="s">
        <v>104</v>
      </c>
      <c r="AM4" s="84">
        <v>41463</v>
      </c>
    </row>
    <row r="5" spans="1:51">
      <c r="A5" s="83" t="s">
        <v>105</v>
      </c>
      <c r="B5" s="89">
        <v>40423</v>
      </c>
      <c r="C5" s="85" t="s">
        <v>103</v>
      </c>
      <c r="D5" s="91" t="s">
        <v>104</v>
      </c>
      <c r="E5" s="86">
        <v>40428</v>
      </c>
      <c r="F5" s="92">
        <v>40466</v>
      </c>
      <c r="G5" s="84">
        <v>40490</v>
      </c>
      <c r="H5" s="84">
        <v>40519</v>
      </c>
      <c r="I5" s="84">
        <v>40553</v>
      </c>
      <c r="J5" s="84">
        <v>40583</v>
      </c>
      <c r="K5" s="84">
        <v>40612</v>
      </c>
      <c r="L5" s="87">
        <v>40638</v>
      </c>
      <c r="M5" s="87">
        <v>40672</v>
      </c>
      <c r="N5" s="87">
        <v>40700</v>
      </c>
      <c r="O5" s="88" t="s">
        <v>104</v>
      </c>
      <c r="P5" s="88" t="s">
        <v>104</v>
      </c>
      <c r="Q5" s="88" t="s">
        <v>104</v>
      </c>
      <c r="R5" s="88" t="s">
        <v>104</v>
      </c>
      <c r="S5" s="84">
        <v>40854</v>
      </c>
      <c r="T5" s="84">
        <v>40886</v>
      </c>
      <c r="U5" s="84">
        <v>40913</v>
      </c>
      <c r="V5" s="84">
        <v>40952</v>
      </c>
      <c r="W5" s="89">
        <v>40988</v>
      </c>
      <c r="X5" s="84">
        <v>41003</v>
      </c>
      <c r="Y5" s="84">
        <v>41039</v>
      </c>
      <c r="Z5" s="89">
        <v>41080</v>
      </c>
      <c r="AA5" s="89">
        <v>41136</v>
      </c>
      <c r="AB5" s="88" t="s">
        <v>104</v>
      </c>
      <c r="AC5" s="84">
        <v>41159</v>
      </c>
      <c r="AD5" s="84">
        <v>41187</v>
      </c>
      <c r="AE5" s="84">
        <v>41219</v>
      </c>
      <c r="AF5" s="84">
        <v>41250</v>
      </c>
      <c r="AG5" s="84">
        <v>40925</v>
      </c>
      <c r="AH5" s="87">
        <v>41311</v>
      </c>
      <c r="AI5" s="84">
        <v>41344</v>
      </c>
      <c r="AJ5" s="93">
        <v>41383</v>
      </c>
      <c r="AK5" s="84">
        <v>41401</v>
      </c>
      <c r="AL5" s="94">
        <v>41443</v>
      </c>
      <c r="AM5" s="84">
        <v>41463</v>
      </c>
      <c r="AN5" s="88" t="s">
        <v>104</v>
      </c>
      <c r="AO5" s="88" t="s">
        <v>104</v>
      </c>
      <c r="AP5" s="84">
        <v>41554</v>
      </c>
      <c r="AQ5" s="87">
        <v>41583</v>
      </c>
      <c r="AR5" s="87">
        <v>41619</v>
      </c>
      <c r="AS5" s="87">
        <v>41647</v>
      </c>
      <c r="AT5" s="94"/>
      <c r="AU5" s="87">
        <v>41708</v>
      </c>
      <c r="AV5" s="95" t="s">
        <v>106</v>
      </c>
      <c r="AW5" s="87">
        <v>41766</v>
      </c>
      <c r="AX5" s="87">
        <v>41800</v>
      </c>
    </row>
    <row r="6" spans="1:51" hidden="1">
      <c r="A6" s="83" t="s">
        <v>107</v>
      </c>
      <c r="B6" s="84">
        <v>40365</v>
      </c>
      <c r="C6" s="85" t="s">
        <v>103</v>
      </c>
      <c r="D6" s="88" t="s">
        <v>104</v>
      </c>
      <c r="E6" s="86">
        <v>40424</v>
      </c>
      <c r="F6" s="87">
        <v>40456</v>
      </c>
      <c r="G6" s="84">
        <v>40490</v>
      </c>
      <c r="H6" s="84">
        <v>40521</v>
      </c>
      <c r="I6" s="84">
        <v>40548</v>
      </c>
      <c r="J6" s="84">
        <v>40582</v>
      </c>
      <c r="K6" s="84">
        <v>40609</v>
      </c>
      <c r="L6" s="87">
        <v>40637</v>
      </c>
      <c r="M6" s="88" t="s">
        <v>104</v>
      </c>
      <c r="N6" s="87">
        <v>40697</v>
      </c>
      <c r="O6" s="84">
        <v>40730</v>
      </c>
      <c r="P6" s="88" t="s">
        <v>108</v>
      </c>
      <c r="Q6" s="88" t="s">
        <v>108</v>
      </c>
      <c r="R6" s="88" t="s">
        <v>108</v>
      </c>
      <c r="S6" s="88"/>
      <c r="T6" s="88"/>
      <c r="V6" s="88"/>
      <c r="W6" s="88"/>
      <c r="X6" s="88"/>
      <c r="Y6" s="88"/>
      <c r="AA6" s="88"/>
      <c r="AC6" s="88"/>
      <c r="AD6" s="88"/>
      <c r="AE6" s="88"/>
      <c r="AG6" s="88"/>
      <c r="AI6" s="88"/>
      <c r="AJ6" s="88"/>
      <c r="AK6" s="88"/>
      <c r="AM6" s="88"/>
      <c r="AO6" s="88"/>
      <c r="AP6" s="88"/>
    </row>
    <row r="7" spans="1:51">
      <c r="A7" s="83" t="s">
        <v>109</v>
      </c>
      <c r="B7" s="84">
        <v>40365</v>
      </c>
      <c r="C7" s="96" t="s">
        <v>103</v>
      </c>
      <c r="D7" s="84">
        <v>40393</v>
      </c>
      <c r="E7" s="97" t="s">
        <v>104</v>
      </c>
      <c r="F7" s="88" t="s">
        <v>104</v>
      </c>
      <c r="G7" s="84">
        <v>40486</v>
      </c>
      <c r="H7" s="88" t="s">
        <v>104</v>
      </c>
      <c r="I7" s="84">
        <v>40546</v>
      </c>
      <c r="J7" s="84">
        <v>40577</v>
      </c>
      <c r="K7" s="84">
        <v>40609</v>
      </c>
      <c r="L7" s="88" t="s">
        <v>104</v>
      </c>
      <c r="M7" s="87">
        <v>40668</v>
      </c>
      <c r="N7" s="87">
        <v>40697</v>
      </c>
      <c r="O7" s="84">
        <v>40730</v>
      </c>
      <c r="P7" s="84">
        <v>40759</v>
      </c>
      <c r="Q7" s="87">
        <v>40792</v>
      </c>
      <c r="R7" s="88" t="s">
        <v>104</v>
      </c>
      <c r="S7" s="84">
        <v>40850</v>
      </c>
      <c r="T7" s="84">
        <v>40882</v>
      </c>
      <c r="U7" s="84">
        <v>40911</v>
      </c>
      <c r="V7" s="84">
        <v>40945</v>
      </c>
      <c r="W7" s="84">
        <v>40973</v>
      </c>
      <c r="X7" s="84">
        <v>41004</v>
      </c>
      <c r="Y7" s="88" t="s">
        <v>104</v>
      </c>
      <c r="Z7" s="88" t="s">
        <v>104</v>
      </c>
      <c r="AA7" s="84">
        <v>41092</v>
      </c>
      <c r="AB7" s="87">
        <v>41123</v>
      </c>
      <c r="AC7" s="84">
        <v>41156</v>
      </c>
      <c r="AD7" s="84">
        <v>41187</v>
      </c>
      <c r="AE7" s="84">
        <v>41218</v>
      </c>
      <c r="AF7" s="84">
        <v>41249</v>
      </c>
      <c r="AG7" s="84">
        <v>41281</v>
      </c>
      <c r="AH7" s="87">
        <v>41309</v>
      </c>
      <c r="AI7" s="84">
        <v>41344</v>
      </c>
      <c r="AJ7" s="84">
        <v>41366</v>
      </c>
      <c r="AK7" s="84">
        <v>41400</v>
      </c>
      <c r="AL7" s="87">
        <v>41430</v>
      </c>
      <c r="AM7" s="88" t="s">
        <v>104</v>
      </c>
      <c r="AN7" s="87">
        <v>41498</v>
      </c>
      <c r="AO7" s="84">
        <v>41522</v>
      </c>
      <c r="AP7" s="84">
        <v>41554</v>
      </c>
      <c r="AQ7" s="87">
        <v>41583</v>
      </c>
      <c r="AR7" s="87">
        <v>41617</v>
      </c>
      <c r="AS7" s="87">
        <v>41645</v>
      </c>
      <c r="AT7" s="87">
        <v>41674</v>
      </c>
      <c r="AU7" s="87">
        <v>41709</v>
      </c>
      <c r="AV7" s="87">
        <v>41731</v>
      </c>
      <c r="AW7" s="87">
        <v>41765</v>
      </c>
      <c r="AX7" s="87">
        <v>41794</v>
      </c>
    </row>
    <row r="8" spans="1:51" hidden="1">
      <c r="A8" s="83" t="s">
        <v>110</v>
      </c>
      <c r="B8" s="84">
        <v>40365</v>
      </c>
      <c r="C8" s="85" t="s">
        <v>103</v>
      </c>
      <c r="D8" s="84">
        <v>40393</v>
      </c>
      <c r="E8" s="86">
        <v>40428</v>
      </c>
      <c r="F8" s="84">
        <v>40462</v>
      </c>
      <c r="G8" s="84">
        <v>40487</v>
      </c>
      <c r="H8" s="84">
        <v>40518</v>
      </c>
      <c r="I8" s="84">
        <v>40547</v>
      </c>
      <c r="J8" s="84">
        <v>40578</v>
      </c>
      <c r="K8" s="84">
        <v>40609</v>
      </c>
      <c r="L8" s="87">
        <v>40639</v>
      </c>
      <c r="M8" s="87">
        <v>40668</v>
      </c>
      <c r="N8" s="87">
        <v>40697</v>
      </c>
      <c r="O8" s="84">
        <v>40730</v>
      </c>
      <c r="P8" s="84">
        <v>40758</v>
      </c>
      <c r="Q8" s="87">
        <v>40799</v>
      </c>
      <c r="R8" s="87">
        <v>40822</v>
      </c>
      <c r="S8" s="84">
        <v>40855</v>
      </c>
      <c r="T8" s="84">
        <v>40891</v>
      </c>
      <c r="U8" s="84">
        <v>40912</v>
      </c>
      <c r="V8" s="84">
        <v>40945</v>
      </c>
      <c r="W8" s="84">
        <v>40973</v>
      </c>
      <c r="X8" s="84">
        <v>41002</v>
      </c>
      <c r="Y8" s="84">
        <v>41033</v>
      </c>
      <c r="Z8" s="84">
        <v>41065</v>
      </c>
      <c r="AA8" s="84">
        <v>41092</v>
      </c>
      <c r="AB8" s="87">
        <v>41123</v>
      </c>
      <c r="AC8" s="88" t="s">
        <v>104</v>
      </c>
      <c r="AD8" s="88"/>
      <c r="AE8" s="88"/>
      <c r="AG8" s="88"/>
      <c r="AI8" s="88"/>
      <c r="AJ8" s="88"/>
      <c r="AK8" s="88"/>
      <c r="AM8" s="88"/>
      <c r="AO8" s="88"/>
      <c r="AP8" s="88"/>
    </row>
    <row r="9" spans="1:51" hidden="1">
      <c r="A9" s="83" t="s">
        <v>111</v>
      </c>
      <c r="B9" s="84">
        <v>40365</v>
      </c>
      <c r="C9" s="85" t="s">
        <v>103</v>
      </c>
      <c r="D9" s="84">
        <v>40393</v>
      </c>
      <c r="E9" s="86">
        <v>40428</v>
      </c>
      <c r="F9" s="88" t="s">
        <v>104</v>
      </c>
      <c r="G9" s="84">
        <v>40486</v>
      </c>
      <c r="H9" s="84">
        <v>40518</v>
      </c>
      <c r="I9" s="88" t="s">
        <v>104</v>
      </c>
      <c r="J9" s="88"/>
      <c r="K9" s="88"/>
      <c r="O9" s="88"/>
      <c r="P9" s="88"/>
      <c r="S9" s="88"/>
      <c r="T9" s="88"/>
      <c r="V9" s="88"/>
      <c r="W9" s="88"/>
      <c r="X9" s="88"/>
      <c r="Y9" s="88"/>
      <c r="AA9" s="88"/>
      <c r="AC9" s="88"/>
      <c r="AD9" s="88"/>
      <c r="AE9" s="88"/>
      <c r="AG9" s="88"/>
      <c r="AI9" s="88"/>
      <c r="AJ9" s="88"/>
      <c r="AK9" s="88"/>
      <c r="AM9" s="88"/>
      <c r="AO9" s="88"/>
      <c r="AP9" s="88"/>
    </row>
    <row r="10" spans="1:51" hidden="1">
      <c r="A10" s="83" t="s">
        <v>112</v>
      </c>
      <c r="B10" s="84">
        <v>40365</v>
      </c>
      <c r="C10" s="85" t="s">
        <v>103</v>
      </c>
      <c r="D10" s="84">
        <v>40393</v>
      </c>
      <c r="E10" s="86">
        <v>40424</v>
      </c>
      <c r="F10" s="88" t="s">
        <v>104</v>
      </c>
      <c r="G10" s="84">
        <v>40486</v>
      </c>
      <c r="H10" s="84">
        <v>40519</v>
      </c>
      <c r="I10" s="84">
        <v>40546</v>
      </c>
      <c r="J10" s="84">
        <v>40578</v>
      </c>
      <c r="K10" s="84">
        <v>40610</v>
      </c>
      <c r="L10" s="88" t="s">
        <v>104</v>
      </c>
      <c r="M10" s="87">
        <v>40668</v>
      </c>
      <c r="N10" s="87">
        <v>40700</v>
      </c>
      <c r="O10" s="88" t="s">
        <v>104</v>
      </c>
      <c r="P10" s="88" t="s">
        <v>104</v>
      </c>
      <c r="Q10" s="88" t="s">
        <v>104</v>
      </c>
      <c r="R10" s="88" t="s">
        <v>104</v>
      </c>
      <c r="S10" s="88" t="s">
        <v>104</v>
      </c>
      <c r="T10" s="88" t="s">
        <v>104</v>
      </c>
      <c r="U10" s="88" t="s">
        <v>104</v>
      </c>
      <c r="V10" s="88" t="s">
        <v>104</v>
      </c>
      <c r="W10" s="88" t="s">
        <v>104</v>
      </c>
      <c r="X10" s="88"/>
      <c r="Y10" s="88"/>
      <c r="AA10" s="88"/>
      <c r="AC10" s="88"/>
      <c r="AD10" s="88"/>
      <c r="AE10" s="88"/>
      <c r="AG10" s="88"/>
      <c r="AI10" s="88"/>
      <c r="AJ10" s="88"/>
      <c r="AK10" s="88"/>
      <c r="AM10" s="88"/>
      <c r="AO10" s="88"/>
      <c r="AP10" s="88"/>
    </row>
    <row r="11" spans="1:51" hidden="1">
      <c r="A11" s="83" t="s">
        <v>113</v>
      </c>
      <c r="B11" s="88" t="s">
        <v>104</v>
      </c>
      <c r="C11" s="96" t="s">
        <v>103</v>
      </c>
      <c r="D11" s="88" t="s">
        <v>104</v>
      </c>
      <c r="E11" s="97" t="s">
        <v>104</v>
      </c>
      <c r="F11" s="84">
        <v>40465</v>
      </c>
      <c r="G11" s="84">
        <v>40490</v>
      </c>
      <c r="H11" s="84">
        <v>40519</v>
      </c>
      <c r="I11" s="84">
        <v>40548</v>
      </c>
      <c r="J11" s="84">
        <v>40578</v>
      </c>
      <c r="K11" s="84">
        <v>40613</v>
      </c>
      <c r="L11" s="87">
        <v>40641</v>
      </c>
      <c r="M11" s="87">
        <v>40672</v>
      </c>
      <c r="N11" s="87">
        <v>40697</v>
      </c>
      <c r="O11" s="84">
        <v>40729</v>
      </c>
      <c r="P11" s="88" t="s">
        <v>104</v>
      </c>
      <c r="Q11" s="87">
        <v>40798</v>
      </c>
      <c r="R11" s="87">
        <v>40822</v>
      </c>
      <c r="S11" s="84">
        <v>40851</v>
      </c>
      <c r="T11" s="84">
        <v>40886</v>
      </c>
      <c r="U11" s="84">
        <v>40913</v>
      </c>
      <c r="V11" s="84">
        <v>40952</v>
      </c>
      <c r="W11" s="88" t="s">
        <v>104</v>
      </c>
      <c r="X11" s="88"/>
      <c r="Y11" s="88"/>
      <c r="AA11" s="88"/>
      <c r="AC11" s="88"/>
      <c r="AD11" s="88"/>
      <c r="AE11" s="88"/>
      <c r="AG11" s="88"/>
      <c r="AI11" s="88"/>
      <c r="AJ11" s="88"/>
      <c r="AK11" s="88"/>
      <c r="AM11" s="88"/>
      <c r="AO11" s="88"/>
      <c r="AP11" s="88"/>
    </row>
    <row r="12" spans="1:51">
      <c r="A12" s="83" t="s">
        <v>114</v>
      </c>
      <c r="B12" s="88" t="s">
        <v>104</v>
      </c>
      <c r="C12" s="85" t="s">
        <v>103</v>
      </c>
      <c r="D12" s="88" t="s">
        <v>104</v>
      </c>
      <c r="E12" s="86">
        <v>40424</v>
      </c>
      <c r="F12" s="84">
        <v>40465</v>
      </c>
      <c r="G12" s="88" t="s">
        <v>104</v>
      </c>
      <c r="H12" s="84">
        <v>40518</v>
      </c>
      <c r="I12" s="88" t="s">
        <v>104</v>
      </c>
      <c r="J12" s="88" t="s">
        <v>104</v>
      </c>
      <c r="K12" s="84">
        <v>40613</v>
      </c>
      <c r="L12" s="88" t="s">
        <v>104</v>
      </c>
      <c r="M12" s="87">
        <v>40668</v>
      </c>
      <c r="N12" s="88" t="s">
        <v>104</v>
      </c>
      <c r="O12" s="88" t="s">
        <v>104</v>
      </c>
      <c r="P12" s="88" t="s">
        <v>104</v>
      </c>
      <c r="Q12" s="87">
        <v>40788</v>
      </c>
      <c r="R12" s="87">
        <v>40827</v>
      </c>
      <c r="S12" s="88" t="s">
        <v>104</v>
      </c>
      <c r="T12" s="84">
        <v>40884</v>
      </c>
      <c r="U12" s="84">
        <v>40920</v>
      </c>
      <c r="V12" s="84">
        <v>40949</v>
      </c>
      <c r="W12" s="84">
        <v>40983</v>
      </c>
      <c r="X12" s="92">
        <v>41009</v>
      </c>
      <c r="Y12" s="84">
        <v>41045</v>
      </c>
      <c r="Z12" s="84">
        <v>41066</v>
      </c>
      <c r="AA12" s="89">
        <v>41122</v>
      </c>
      <c r="AB12" s="87">
        <v>41134</v>
      </c>
      <c r="AC12" s="89">
        <v>41190</v>
      </c>
      <c r="AD12" s="84">
        <v>41190</v>
      </c>
      <c r="AE12" s="84">
        <v>41222</v>
      </c>
      <c r="AF12" s="84">
        <v>41247</v>
      </c>
      <c r="AG12" s="89">
        <v>41292</v>
      </c>
      <c r="AH12" s="87">
        <v>41312</v>
      </c>
      <c r="AI12" s="84">
        <v>41344</v>
      </c>
      <c r="AJ12" s="84">
        <v>41368</v>
      </c>
      <c r="AK12" s="84">
        <v>41403</v>
      </c>
      <c r="AL12" s="87">
        <v>41429</v>
      </c>
      <c r="AM12" s="84">
        <v>41467</v>
      </c>
      <c r="AN12" s="87">
        <v>41493</v>
      </c>
      <c r="AO12" s="84">
        <v>41523</v>
      </c>
      <c r="AP12" s="84">
        <v>41554</v>
      </c>
      <c r="AQ12" s="87">
        <v>41585</v>
      </c>
      <c r="AR12" s="87">
        <v>41618</v>
      </c>
      <c r="AS12" s="87">
        <v>41647</v>
      </c>
      <c r="AT12" s="87">
        <v>41675</v>
      </c>
      <c r="AU12" s="95">
        <v>41712</v>
      </c>
      <c r="AV12" s="87">
        <v>41733</v>
      </c>
      <c r="AW12" s="87">
        <v>41766</v>
      </c>
      <c r="AX12" s="87">
        <v>41794</v>
      </c>
    </row>
    <row r="13" spans="1:51">
      <c r="A13" s="83" t="s">
        <v>115</v>
      </c>
      <c r="B13" s="84">
        <v>40365</v>
      </c>
      <c r="C13" s="85" t="s">
        <v>103</v>
      </c>
      <c r="D13" s="84">
        <v>40393</v>
      </c>
      <c r="E13" s="86">
        <v>40428</v>
      </c>
      <c r="F13" s="84">
        <v>40456</v>
      </c>
      <c r="G13" s="84">
        <v>40486</v>
      </c>
      <c r="H13" s="84">
        <v>40519</v>
      </c>
      <c r="I13" s="84">
        <v>40547</v>
      </c>
      <c r="J13" s="84">
        <v>40577</v>
      </c>
      <c r="K13" s="84">
        <v>40616</v>
      </c>
      <c r="L13" s="87">
        <v>40637</v>
      </c>
      <c r="M13" s="88" t="s">
        <v>104</v>
      </c>
      <c r="N13" s="87">
        <v>40708</v>
      </c>
      <c r="O13" s="84">
        <v>40730</v>
      </c>
      <c r="P13" s="84">
        <v>40758</v>
      </c>
      <c r="Q13" s="87">
        <v>40794</v>
      </c>
      <c r="R13" s="87">
        <v>40823</v>
      </c>
      <c r="S13" s="84">
        <v>40854</v>
      </c>
      <c r="T13" s="84">
        <v>40883</v>
      </c>
      <c r="U13" s="84">
        <v>40912</v>
      </c>
      <c r="V13" s="84">
        <v>40945</v>
      </c>
      <c r="W13" s="84">
        <v>40973</v>
      </c>
      <c r="X13" s="84">
        <v>41015</v>
      </c>
      <c r="Y13" s="84">
        <v>41036</v>
      </c>
      <c r="Z13" s="91" t="s">
        <v>104</v>
      </c>
      <c r="AA13" s="84">
        <v>41092</v>
      </c>
      <c r="AB13" s="87">
        <v>41127</v>
      </c>
      <c r="AC13" s="84">
        <v>41158</v>
      </c>
      <c r="AD13" s="89">
        <v>41201</v>
      </c>
      <c r="AE13" s="84">
        <v>41225</v>
      </c>
      <c r="AF13" s="84">
        <v>41247</v>
      </c>
      <c r="AG13" s="84">
        <v>41283</v>
      </c>
      <c r="AH13" s="87">
        <v>41312</v>
      </c>
      <c r="AI13" s="84">
        <v>41347</v>
      </c>
      <c r="AJ13" s="84">
        <v>41366</v>
      </c>
      <c r="AK13" s="84">
        <v>41402</v>
      </c>
      <c r="AL13" s="87">
        <v>41430</v>
      </c>
      <c r="AM13" s="84">
        <v>41466</v>
      </c>
      <c r="AN13" s="87">
        <v>41498</v>
      </c>
      <c r="AO13" s="84">
        <v>41526</v>
      </c>
      <c r="AP13" s="92">
        <v>41561</v>
      </c>
      <c r="AQ13" s="87">
        <v>41589</v>
      </c>
      <c r="AR13" s="87">
        <v>41621</v>
      </c>
      <c r="AS13" s="87">
        <v>41646</v>
      </c>
      <c r="AT13" s="87">
        <v>41681</v>
      </c>
      <c r="AU13" s="87">
        <v>41711</v>
      </c>
      <c r="AV13" s="87">
        <v>41731</v>
      </c>
      <c r="AW13" s="87">
        <v>41773</v>
      </c>
      <c r="AX13" s="87">
        <v>41795</v>
      </c>
    </row>
    <row r="14" spans="1:51" hidden="1">
      <c r="A14" s="83" t="s">
        <v>116</v>
      </c>
      <c r="B14" s="88" t="s">
        <v>104</v>
      </c>
      <c r="C14" s="96" t="s">
        <v>103</v>
      </c>
      <c r="D14" s="88" t="s">
        <v>104</v>
      </c>
      <c r="E14" s="97" t="s">
        <v>104</v>
      </c>
      <c r="F14" s="84">
        <v>40455</v>
      </c>
      <c r="G14" s="84">
        <v>40487</v>
      </c>
      <c r="H14" s="84">
        <v>40519</v>
      </c>
      <c r="I14" s="84">
        <v>40547</v>
      </c>
      <c r="J14" s="84">
        <v>40578</v>
      </c>
      <c r="K14" s="84">
        <v>40609</v>
      </c>
      <c r="L14" s="87">
        <v>40637</v>
      </c>
      <c r="M14" s="87">
        <v>40668</v>
      </c>
      <c r="N14" s="87">
        <v>40700</v>
      </c>
      <c r="O14" s="88" t="s">
        <v>104</v>
      </c>
      <c r="P14" s="88" t="s">
        <v>104</v>
      </c>
      <c r="Q14" s="87">
        <v>40788</v>
      </c>
      <c r="R14" s="87">
        <v>40822</v>
      </c>
      <c r="S14" s="84">
        <v>40850</v>
      </c>
      <c r="T14" s="84">
        <v>40883</v>
      </c>
      <c r="U14" s="88" t="s">
        <v>104</v>
      </c>
      <c r="V14" s="88" t="s">
        <v>104</v>
      </c>
      <c r="W14" s="88" t="s">
        <v>104</v>
      </c>
      <c r="X14" s="88"/>
      <c r="Y14" s="88"/>
      <c r="AA14" s="88"/>
      <c r="AC14" s="88"/>
      <c r="AD14" s="88"/>
      <c r="AE14" s="88"/>
      <c r="AG14" s="88"/>
      <c r="AI14" s="88"/>
      <c r="AJ14" s="88"/>
      <c r="AK14" s="88"/>
      <c r="AM14" s="88"/>
      <c r="AO14" s="88"/>
      <c r="AP14" s="88"/>
    </row>
    <row r="15" spans="1:51" s="148" customFormat="1">
      <c r="A15" s="148" t="s">
        <v>189</v>
      </c>
      <c r="B15" s="152"/>
      <c r="C15" s="154"/>
      <c r="D15" s="152"/>
      <c r="E15" s="153"/>
      <c r="F15" s="151"/>
      <c r="G15" s="151"/>
      <c r="H15" s="151"/>
      <c r="I15" s="151"/>
      <c r="J15" s="151"/>
      <c r="K15" s="151"/>
      <c r="L15" s="149"/>
      <c r="M15" s="149"/>
      <c r="N15" s="149"/>
      <c r="O15" s="152"/>
      <c r="P15" s="152"/>
      <c r="Q15" s="149"/>
      <c r="R15" s="149"/>
      <c r="S15" s="151"/>
      <c r="T15" s="151"/>
      <c r="U15" s="152"/>
      <c r="V15" s="152"/>
      <c r="W15" s="152"/>
      <c r="X15" s="152"/>
      <c r="Y15" s="152"/>
      <c r="Z15" s="152"/>
      <c r="AA15" s="152"/>
      <c r="AB15" s="152" t="s">
        <v>104</v>
      </c>
      <c r="AC15" s="152" t="s">
        <v>104</v>
      </c>
      <c r="AD15" s="152" t="s">
        <v>104</v>
      </c>
      <c r="AE15" s="152" t="s">
        <v>104</v>
      </c>
      <c r="AF15" s="152" t="s">
        <v>104</v>
      </c>
      <c r="AG15" s="151">
        <v>41281</v>
      </c>
      <c r="AH15" s="149">
        <v>41309</v>
      </c>
      <c r="AI15" s="151">
        <v>41338</v>
      </c>
      <c r="AJ15" s="151">
        <v>41366</v>
      </c>
      <c r="AK15" s="151">
        <v>41400</v>
      </c>
      <c r="AL15" s="149">
        <v>41428</v>
      </c>
      <c r="AM15" s="151">
        <v>41463</v>
      </c>
      <c r="AN15" s="149">
        <v>41491</v>
      </c>
      <c r="AO15" s="151">
        <v>41520</v>
      </c>
      <c r="AP15" s="151">
        <v>41554</v>
      </c>
      <c r="AQ15" s="149">
        <v>41582</v>
      </c>
      <c r="AR15" s="149">
        <v>41617</v>
      </c>
      <c r="AS15" s="149">
        <v>41645</v>
      </c>
      <c r="AT15" s="149">
        <v>41673</v>
      </c>
      <c r="AU15" s="149">
        <v>41705</v>
      </c>
      <c r="AV15" s="149">
        <v>41730</v>
      </c>
      <c r="AW15" s="149">
        <v>41764</v>
      </c>
      <c r="AX15" s="150"/>
      <c r="AY15" s="149"/>
    </row>
    <row r="16" spans="1:51">
      <c r="A16" s="83" t="s">
        <v>117</v>
      </c>
      <c r="B16" s="84">
        <v>40365</v>
      </c>
      <c r="C16" s="85" t="s">
        <v>103</v>
      </c>
      <c r="D16" s="88" t="s">
        <v>104</v>
      </c>
      <c r="E16" s="86">
        <v>40424</v>
      </c>
      <c r="F16" s="84">
        <v>40455</v>
      </c>
      <c r="G16" s="84">
        <v>40459</v>
      </c>
      <c r="H16" s="84">
        <v>40518</v>
      </c>
      <c r="I16" s="84">
        <v>40547</v>
      </c>
      <c r="J16" s="84">
        <v>40583</v>
      </c>
      <c r="K16" s="84">
        <v>40610</v>
      </c>
      <c r="L16" s="87">
        <v>40634</v>
      </c>
      <c r="M16" s="87">
        <v>40669</v>
      </c>
      <c r="N16" s="87">
        <v>40708</v>
      </c>
      <c r="O16" s="88" t="s">
        <v>104</v>
      </c>
      <c r="P16" s="84">
        <v>40770</v>
      </c>
      <c r="Q16" s="87">
        <v>40788</v>
      </c>
      <c r="R16" s="87">
        <v>40823</v>
      </c>
      <c r="S16" s="84">
        <v>40851</v>
      </c>
      <c r="T16" s="84">
        <v>40882</v>
      </c>
      <c r="U16" s="84">
        <v>40911</v>
      </c>
      <c r="V16" s="84">
        <v>40946</v>
      </c>
      <c r="W16" s="84">
        <v>40974</v>
      </c>
      <c r="X16" s="84">
        <v>41003</v>
      </c>
      <c r="Y16" s="84">
        <v>41032</v>
      </c>
      <c r="Z16" s="84">
        <v>41067</v>
      </c>
      <c r="AA16" s="89">
        <v>41120</v>
      </c>
      <c r="AB16" s="87">
        <v>41123</v>
      </c>
      <c r="AC16" s="84">
        <v>41155</v>
      </c>
      <c r="AD16" s="84">
        <v>41191</v>
      </c>
      <c r="AE16" s="84">
        <v>41225</v>
      </c>
      <c r="AF16" s="84">
        <v>41247</v>
      </c>
      <c r="AG16" s="84">
        <v>41282</v>
      </c>
      <c r="AH16" s="87">
        <v>41311</v>
      </c>
      <c r="AI16" s="84">
        <v>41337</v>
      </c>
      <c r="AJ16" s="84">
        <v>41367</v>
      </c>
      <c r="AK16" s="84">
        <v>41400</v>
      </c>
      <c r="AL16" s="87">
        <v>41429</v>
      </c>
      <c r="AM16" s="88" t="s">
        <v>104</v>
      </c>
      <c r="AN16" s="87">
        <v>41492</v>
      </c>
      <c r="AO16" s="84">
        <v>41521</v>
      </c>
      <c r="AP16" s="92">
        <v>41556</v>
      </c>
      <c r="AQ16" s="87">
        <v>41583</v>
      </c>
      <c r="AR16" s="87">
        <v>41617</v>
      </c>
      <c r="AS16" s="87">
        <v>41647</v>
      </c>
      <c r="AT16" s="87">
        <v>41676</v>
      </c>
      <c r="AU16" s="87">
        <v>41708</v>
      </c>
      <c r="AV16" s="87">
        <v>41731</v>
      </c>
      <c r="AW16" s="87">
        <v>41765</v>
      </c>
      <c r="AX16" s="87">
        <v>41794</v>
      </c>
    </row>
    <row r="17" spans="1:50" hidden="1">
      <c r="A17" s="83" t="s">
        <v>118</v>
      </c>
      <c r="B17" s="84"/>
      <c r="C17" s="85"/>
      <c r="D17" s="88"/>
      <c r="E17" s="86"/>
      <c r="F17" s="84"/>
      <c r="G17" s="84"/>
      <c r="H17" s="84"/>
      <c r="I17" s="84"/>
      <c r="J17" s="84"/>
      <c r="K17" s="84"/>
      <c r="L17" s="87"/>
      <c r="M17" s="87"/>
      <c r="N17" s="87"/>
      <c r="O17" s="88"/>
      <c r="P17" s="84"/>
      <c r="Q17" s="87"/>
      <c r="R17" s="87"/>
      <c r="S17" s="84"/>
      <c r="T17" s="84"/>
      <c r="U17" s="84"/>
      <c r="V17" s="84">
        <v>40946</v>
      </c>
      <c r="W17" s="88" t="s">
        <v>104</v>
      </c>
      <c r="X17" s="92">
        <v>41001</v>
      </c>
      <c r="Y17" s="88" t="s">
        <v>104</v>
      </c>
      <c r="Z17" s="88" t="s">
        <v>104</v>
      </c>
      <c r="AA17" s="88" t="s">
        <v>104</v>
      </c>
      <c r="AB17" s="88" t="s">
        <v>104</v>
      </c>
      <c r="AC17" s="88" t="s">
        <v>104</v>
      </c>
      <c r="AD17" s="88" t="s">
        <v>104</v>
      </c>
      <c r="AE17" s="88" t="s">
        <v>104</v>
      </c>
      <c r="AF17" s="88" t="s">
        <v>104</v>
      </c>
      <c r="AG17" s="88" t="s">
        <v>104</v>
      </c>
      <c r="AH17" s="88" t="s">
        <v>104</v>
      </c>
      <c r="AI17" s="88" t="s">
        <v>104</v>
      </c>
      <c r="AJ17" s="88" t="s">
        <v>104</v>
      </c>
      <c r="AK17" s="88"/>
      <c r="AM17" s="88"/>
      <c r="AO17" s="88"/>
      <c r="AP17" s="88"/>
    </row>
    <row r="18" spans="1:50" hidden="1">
      <c r="A18" s="83" t="s">
        <v>119</v>
      </c>
      <c r="B18" s="88" t="s">
        <v>104</v>
      </c>
      <c r="C18" s="85" t="s">
        <v>103</v>
      </c>
      <c r="D18" s="84">
        <v>40393</v>
      </c>
      <c r="E18" s="86">
        <v>40424</v>
      </c>
      <c r="F18" s="84">
        <v>40455</v>
      </c>
      <c r="G18" s="84">
        <v>40486</v>
      </c>
      <c r="H18" s="84">
        <v>40518</v>
      </c>
      <c r="I18" s="84">
        <v>40547</v>
      </c>
      <c r="J18" s="84">
        <v>40577</v>
      </c>
      <c r="K18" s="84">
        <v>40609</v>
      </c>
      <c r="L18" s="87">
        <v>40640</v>
      </c>
      <c r="M18" s="87">
        <v>40668</v>
      </c>
      <c r="N18" s="87">
        <v>40697</v>
      </c>
      <c r="O18" s="84">
        <v>40735</v>
      </c>
      <c r="P18" s="84">
        <v>40758</v>
      </c>
      <c r="Q18" s="87">
        <v>40793</v>
      </c>
      <c r="R18" s="87">
        <v>40823</v>
      </c>
      <c r="S18" s="84">
        <v>40850</v>
      </c>
      <c r="T18" s="84">
        <v>40882</v>
      </c>
      <c r="U18" s="84">
        <v>40912</v>
      </c>
      <c r="V18" s="88" t="s">
        <v>104</v>
      </c>
      <c r="W18" s="88" t="s">
        <v>104</v>
      </c>
      <c r="X18" s="88"/>
      <c r="Y18" s="88"/>
      <c r="AA18" s="88"/>
      <c r="AC18" s="88"/>
      <c r="AD18" s="88"/>
      <c r="AE18" s="88"/>
      <c r="AG18" s="88"/>
      <c r="AI18" s="88"/>
      <c r="AJ18" s="88"/>
      <c r="AK18" s="88"/>
      <c r="AM18" s="88"/>
      <c r="AO18" s="88"/>
      <c r="AP18" s="88"/>
    </row>
    <row r="19" spans="1:50" hidden="1">
      <c r="A19" s="83" t="s">
        <v>120</v>
      </c>
      <c r="B19" s="84">
        <v>40380</v>
      </c>
      <c r="C19" s="96" t="s">
        <v>103</v>
      </c>
      <c r="D19" s="84">
        <v>40403</v>
      </c>
      <c r="E19" s="86">
        <v>40431</v>
      </c>
      <c r="F19" s="84">
        <v>40469</v>
      </c>
      <c r="G19" s="84">
        <v>40492</v>
      </c>
      <c r="H19" s="84">
        <v>40518</v>
      </c>
      <c r="I19" s="84">
        <v>40546</v>
      </c>
      <c r="J19" s="84">
        <v>40589</v>
      </c>
      <c r="K19" s="84">
        <v>40610</v>
      </c>
      <c r="L19" s="87">
        <v>40634</v>
      </c>
      <c r="M19" s="87">
        <v>40672</v>
      </c>
      <c r="N19" s="87">
        <v>40707</v>
      </c>
      <c r="O19" s="84">
        <v>40739</v>
      </c>
      <c r="P19" s="84">
        <v>40770</v>
      </c>
      <c r="Q19" s="88" t="s">
        <v>104</v>
      </c>
      <c r="R19" s="87">
        <v>40828</v>
      </c>
      <c r="S19" s="84">
        <v>40857</v>
      </c>
      <c r="T19" s="88" t="s">
        <v>104</v>
      </c>
      <c r="U19" s="88" t="s">
        <v>104</v>
      </c>
      <c r="V19" s="88" t="s">
        <v>104</v>
      </c>
      <c r="W19" s="88" t="s">
        <v>104</v>
      </c>
      <c r="X19" s="88"/>
      <c r="Y19" s="88"/>
      <c r="AA19" s="88"/>
      <c r="AC19" s="88"/>
      <c r="AD19" s="88"/>
      <c r="AE19" s="88"/>
      <c r="AG19" s="88"/>
      <c r="AI19" s="88"/>
      <c r="AJ19" s="88"/>
      <c r="AK19" s="88"/>
      <c r="AM19" s="88"/>
      <c r="AO19" s="88"/>
      <c r="AP19" s="88"/>
    </row>
    <row r="20" spans="1:50" hidden="1">
      <c r="A20" s="83" t="s">
        <v>121</v>
      </c>
      <c r="B20" s="84">
        <v>40365</v>
      </c>
      <c r="C20" s="85" t="s">
        <v>103</v>
      </c>
      <c r="D20" s="84">
        <v>40395</v>
      </c>
      <c r="E20" s="86">
        <v>40424</v>
      </c>
      <c r="F20" s="84">
        <v>40455</v>
      </c>
      <c r="G20" s="84">
        <v>40486</v>
      </c>
      <c r="H20" s="84">
        <v>40518</v>
      </c>
      <c r="I20" s="84">
        <v>40553</v>
      </c>
      <c r="J20" s="84">
        <v>40582</v>
      </c>
      <c r="K20" s="84">
        <v>40609</v>
      </c>
      <c r="L20" s="87">
        <v>40638</v>
      </c>
      <c r="M20" s="87">
        <v>40668</v>
      </c>
      <c r="N20" s="87">
        <v>40697</v>
      </c>
      <c r="O20" s="84">
        <v>40731</v>
      </c>
      <c r="P20" s="84">
        <v>40759</v>
      </c>
      <c r="Q20" s="87">
        <v>40788</v>
      </c>
      <c r="R20" s="87">
        <v>40822</v>
      </c>
      <c r="S20" s="84">
        <v>40850</v>
      </c>
      <c r="T20" s="84">
        <v>40882</v>
      </c>
      <c r="U20" s="84">
        <v>40920</v>
      </c>
      <c r="V20" s="84">
        <v>40946</v>
      </c>
      <c r="W20" s="84">
        <v>40973</v>
      </c>
      <c r="X20" s="84">
        <v>41001</v>
      </c>
      <c r="Y20" s="84">
        <v>41032</v>
      </c>
      <c r="Z20" s="84">
        <v>41065</v>
      </c>
      <c r="AA20" s="84">
        <v>41093</v>
      </c>
      <c r="AB20" s="87">
        <v>41124</v>
      </c>
      <c r="AC20" s="84">
        <v>41159</v>
      </c>
      <c r="AD20" s="84">
        <v>41186</v>
      </c>
      <c r="AE20" s="84">
        <v>41219</v>
      </c>
      <c r="AF20" s="84">
        <v>41246</v>
      </c>
      <c r="AG20" s="84">
        <v>41282</v>
      </c>
      <c r="AH20" s="87">
        <v>41311</v>
      </c>
      <c r="AI20" s="84">
        <v>41337</v>
      </c>
      <c r="AJ20" s="88" t="s">
        <v>104</v>
      </c>
      <c r="AK20" s="88"/>
      <c r="AM20" s="88"/>
      <c r="AO20" s="88"/>
      <c r="AP20" s="88"/>
    </row>
    <row r="21" spans="1:50">
      <c r="A21" s="83" t="s">
        <v>122</v>
      </c>
      <c r="B21" s="88" t="s">
        <v>104</v>
      </c>
      <c r="C21" s="85" t="s">
        <v>103</v>
      </c>
      <c r="D21" s="88" t="s">
        <v>104</v>
      </c>
      <c r="E21" s="86">
        <v>40424</v>
      </c>
      <c r="F21" s="84">
        <v>40464</v>
      </c>
      <c r="G21" s="84">
        <v>40493</v>
      </c>
      <c r="H21" s="92">
        <v>40529</v>
      </c>
      <c r="I21" s="89">
        <v>40564</v>
      </c>
      <c r="J21" s="84">
        <v>40583</v>
      </c>
      <c r="K21" s="84">
        <v>40610</v>
      </c>
      <c r="L21" s="87">
        <v>40640</v>
      </c>
      <c r="M21" s="87">
        <v>40679</v>
      </c>
      <c r="N21" s="98">
        <v>40746</v>
      </c>
      <c r="O21" s="84">
        <v>40730</v>
      </c>
      <c r="P21" s="84">
        <v>40770</v>
      </c>
      <c r="Q21" s="87">
        <v>40794</v>
      </c>
      <c r="R21" s="87">
        <v>40829</v>
      </c>
      <c r="S21" s="92">
        <v>40863</v>
      </c>
      <c r="T21" s="84">
        <v>40893</v>
      </c>
      <c r="U21" s="84">
        <v>40912</v>
      </c>
      <c r="V21" s="84">
        <v>40955</v>
      </c>
      <c r="W21" s="84">
        <v>40977</v>
      </c>
      <c r="X21" s="89">
        <v>41022</v>
      </c>
      <c r="Y21" s="89">
        <v>41047</v>
      </c>
      <c r="Z21" s="92">
        <v>41071</v>
      </c>
      <c r="AA21" s="84">
        <v>41093</v>
      </c>
      <c r="AB21" s="88" t="s">
        <v>104</v>
      </c>
      <c r="AC21" s="88" t="s">
        <v>104</v>
      </c>
      <c r="AD21" s="84">
        <v>41193</v>
      </c>
      <c r="AE21" s="84">
        <v>41218</v>
      </c>
      <c r="AF21" s="84">
        <v>41247</v>
      </c>
      <c r="AG21" s="89">
        <v>41292</v>
      </c>
      <c r="AH21" s="87">
        <v>41316</v>
      </c>
      <c r="AI21" s="84">
        <v>41340</v>
      </c>
      <c r="AJ21" s="84">
        <v>41376</v>
      </c>
      <c r="AK21" s="84">
        <v>41407</v>
      </c>
      <c r="AL21" s="94">
        <v>41445</v>
      </c>
      <c r="AM21" s="84">
        <v>41472</v>
      </c>
      <c r="AN21" s="87">
        <v>41498</v>
      </c>
      <c r="AO21" s="84">
        <v>41521</v>
      </c>
      <c r="AP21" s="92">
        <v>41557</v>
      </c>
      <c r="AQ21" s="87">
        <v>41584</v>
      </c>
      <c r="AR21" s="94">
        <v>41625</v>
      </c>
      <c r="AS21" s="87">
        <v>41653</v>
      </c>
      <c r="AT21" s="87">
        <v>41682</v>
      </c>
      <c r="AU21" s="94">
        <v>41715</v>
      </c>
      <c r="AV21" s="94">
        <v>41745</v>
      </c>
      <c r="AW21" s="87">
        <v>41766</v>
      </c>
      <c r="AX21" s="87">
        <v>41802</v>
      </c>
    </row>
    <row r="22" spans="1:50">
      <c r="A22" s="83" t="s">
        <v>123</v>
      </c>
      <c r="B22" s="84">
        <v>40365</v>
      </c>
      <c r="C22" s="85" t="s">
        <v>103</v>
      </c>
      <c r="D22" s="84">
        <v>40393</v>
      </c>
      <c r="E22" s="86">
        <v>40424</v>
      </c>
      <c r="F22" s="84">
        <v>40456</v>
      </c>
      <c r="G22" s="84">
        <v>40486</v>
      </c>
      <c r="H22" s="84">
        <v>40518</v>
      </c>
      <c r="I22" s="84">
        <v>40546</v>
      </c>
      <c r="J22" s="84">
        <v>40577</v>
      </c>
      <c r="K22" s="88" t="s">
        <v>104</v>
      </c>
      <c r="L22" s="87">
        <v>40637</v>
      </c>
      <c r="M22" s="87">
        <v>40668</v>
      </c>
      <c r="N22" s="87">
        <v>40700</v>
      </c>
      <c r="O22" s="84">
        <v>40729</v>
      </c>
      <c r="P22" s="88" t="s">
        <v>104</v>
      </c>
      <c r="Q22" s="87">
        <v>40792</v>
      </c>
      <c r="R22" s="87">
        <v>40823</v>
      </c>
      <c r="S22" s="84">
        <v>40851</v>
      </c>
      <c r="T22" s="84">
        <v>40883</v>
      </c>
      <c r="U22" s="84">
        <v>40913</v>
      </c>
      <c r="V22" s="84">
        <v>40946</v>
      </c>
      <c r="W22" s="84">
        <v>40974</v>
      </c>
      <c r="X22" s="84">
        <v>41002</v>
      </c>
      <c r="Y22" s="88" t="s">
        <v>104</v>
      </c>
      <c r="Z22" s="84">
        <v>41064</v>
      </c>
      <c r="AA22" s="84">
        <v>41092</v>
      </c>
      <c r="AB22" s="87">
        <v>41123</v>
      </c>
      <c r="AC22" s="84">
        <v>41156</v>
      </c>
      <c r="AD22" s="88"/>
      <c r="AE22" s="84">
        <v>41219</v>
      </c>
      <c r="AF22" s="84">
        <v>41248</v>
      </c>
      <c r="AG22" s="84">
        <v>41284</v>
      </c>
      <c r="AH22" s="87">
        <v>41313</v>
      </c>
      <c r="AI22" s="88" t="s">
        <v>104</v>
      </c>
      <c r="AJ22" s="84">
        <v>41368</v>
      </c>
      <c r="AK22" s="84">
        <v>41401</v>
      </c>
      <c r="AL22" s="88" t="s">
        <v>104</v>
      </c>
      <c r="AM22" s="84">
        <v>41463</v>
      </c>
      <c r="AN22" s="87">
        <v>41492</v>
      </c>
      <c r="AO22" s="84">
        <v>41521</v>
      </c>
      <c r="AP22" s="84">
        <v>41555</v>
      </c>
      <c r="AQ22" s="87">
        <v>41584</v>
      </c>
      <c r="AR22" s="87">
        <v>41617</v>
      </c>
      <c r="AS22" s="87">
        <v>41648</v>
      </c>
      <c r="AT22" s="87">
        <v>41674</v>
      </c>
      <c r="AU22" s="87">
        <v>41708</v>
      </c>
      <c r="AV22" s="87">
        <v>41732</v>
      </c>
      <c r="AW22" s="87" t="s">
        <v>124</v>
      </c>
      <c r="AX22" s="87">
        <v>41794</v>
      </c>
    </row>
    <row r="23" spans="1:50">
      <c r="A23" s="83" t="s">
        <v>125</v>
      </c>
      <c r="B23" s="84"/>
      <c r="C23" s="85"/>
      <c r="D23" s="84"/>
      <c r="E23" s="86"/>
      <c r="F23" s="84"/>
      <c r="G23" s="84"/>
      <c r="H23" s="84"/>
      <c r="I23" s="84"/>
      <c r="J23" s="84"/>
      <c r="K23" s="88"/>
      <c r="L23" s="87"/>
      <c r="M23" s="87"/>
      <c r="N23" s="87"/>
      <c r="O23" s="84"/>
      <c r="P23" s="88"/>
      <c r="Q23" s="87"/>
      <c r="R23" s="87"/>
      <c r="S23" s="84"/>
      <c r="T23" s="84"/>
      <c r="U23" s="84">
        <v>40912</v>
      </c>
      <c r="V23" s="84">
        <v>40945</v>
      </c>
      <c r="W23" s="84">
        <v>40982</v>
      </c>
      <c r="X23" s="84">
        <v>41011</v>
      </c>
      <c r="Y23" s="84">
        <v>41038</v>
      </c>
      <c r="Z23" s="84">
        <v>41071</v>
      </c>
      <c r="AA23" s="89">
        <v>41157</v>
      </c>
      <c r="AB23" s="88" t="s">
        <v>104</v>
      </c>
      <c r="AC23" s="88" t="s">
        <v>104</v>
      </c>
      <c r="AD23" s="84">
        <v>41193</v>
      </c>
      <c r="AE23" s="84">
        <v>41228</v>
      </c>
      <c r="AF23" s="84">
        <v>41253</v>
      </c>
      <c r="AG23" s="84">
        <v>41284</v>
      </c>
      <c r="AH23" s="87">
        <v>41311</v>
      </c>
      <c r="AI23" s="84">
        <v>41341</v>
      </c>
      <c r="AJ23" s="84">
        <v>41375</v>
      </c>
      <c r="AK23" s="84">
        <v>41403</v>
      </c>
      <c r="AL23" s="87">
        <v>41438</v>
      </c>
      <c r="AM23" s="84">
        <v>41465</v>
      </c>
      <c r="AN23" s="88" t="s">
        <v>104</v>
      </c>
      <c r="AO23" s="84">
        <v>41530</v>
      </c>
      <c r="AP23" s="92">
        <v>41557</v>
      </c>
      <c r="AQ23" s="87">
        <v>41586</v>
      </c>
      <c r="AR23" s="87">
        <v>41617</v>
      </c>
      <c r="AS23" s="87">
        <v>41652</v>
      </c>
      <c r="AT23" s="87">
        <v>41680</v>
      </c>
      <c r="AU23" s="87">
        <v>41709</v>
      </c>
      <c r="AV23" s="87">
        <v>41737</v>
      </c>
      <c r="AW23" s="87">
        <v>41771</v>
      </c>
      <c r="AX23" s="87">
        <v>41800</v>
      </c>
    </row>
    <row r="24" spans="1:50">
      <c r="A24" s="83" t="s">
        <v>126</v>
      </c>
      <c r="B24" s="84"/>
      <c r="C24" s="85"/>
      <c r="D24" s="84"/>
      <c r="E24" s="86"/>
      <c r="F24" s="84"/>
      <c r="G24" s="84"/>
      <c r="H24" s="84"/>
      <c r="I24" s="84"/>
      <c r="J24" s="84"/>
      <c r="K24" s="88"/>
      <c r="L24" s="87"/>
      <c r="M24" s="87"/>
      <c r="N24" s="87"/>
      <c r="O24" s="84"/>
      <c r="P24" s="88"/>
      <c r="Q24" s="87"/>
      <c r="R24" s="87"/>
      <c r="S24" s="84"/>
      <c r="T24" s="84"/>
      <c r="U24" s="84"/>
      <c r="V24" s="84"/>
      <c r="W24" s="84"/>
      <c r="X24" s="84"/>
      <c r="Y24" s="84"/>
      <c r="Z24" s="84"/>
      <c r="AA24" s="89"/>
      <c r="AB24" s="88"/>
      <c r="AC24" s="88"/>
      <c r="AD24" s="84"/>
      <c r="AE24" s="84"/>
      <c r="AF24" s="84"/>
      <c r="AG24" s="84"/>
      <c r="AH24" s="87"/>
      <c r="AI24" s="84">
        <v>41338</v>
      </c>
      <c r="AJ24" s="84">
        <v>41366</v>
      </c>
      <c r="AK24" s="84">
        <v>41400</v>
      </c>
      <c r="AL24" s="87">
        <v>41429</v>
      </c>
      <c r="AM24" s="84">
        <v>41463</v>
      </c>
      <c r="AN24" s="87">
        <v>41500</v>
      </c>
      <c r="AO24" s="84">
        <v>41521</v>
      </c>
      <c r="AP24" s="84">
        <v>41555</v>
      </c>
      <c r="AQ24" s="87">
        <v>41583</v>
      </c>
      <c r="AR24" s="87">
        <v>41619</v>
      </c>
      <c r="AS24" s="87">
        <v>41652</v>
      </c>
      <c r="AT24" s="87">
        <v>41680</v>
      </c>
      <c r="AU24" s="87">
        <v>41711</v>
      </c>
      <c r="AV24" s="87">
        <v>41738</v>
      </c>
      <c r="AW24" s="87">
        <v>41772</v>
      </c>
      <c r="AX24" s="87">
        <v>41799</v>
      </c>
    </row>
    <row r="25" spans="1:50">
      <c r="B25" s="84"/>
      <c r="C25" s="85"/>
      <c r="D25" s="84"/>
      <c r="E25" s="86"/>
      <c r="F25" s="84"/>
      <c r="G25" s="84"/>
      <c r="H25" s="84"/>
      <c r="I25" s="84"/>
      <c r="J25" s="84"/>
      <c r="K25" s="88"/>
      <c r="L25" s="87"/>
      <c r="M25" s="87"/>
      <c r="N25" s="87"/>
      <c r="O25" s="84"/>
      <c r="P25" s="88"/>
      <c r="Q25" s="87"/>
      <c r="R25" s="87"/>
      <c r="S25" s="84"/>
      <c r="T25" s="84"/>
      <c r="U25" s="84"/>
      <c r="V25" s="84"/>
      <c r="W25" s="88"/>
      <c r="X25" s="88"/>
      <c r="Y25" s="88"/>
      <c r="AA25" s="88"/>
      <c r="AC25" s="88"/>
      <c r="AD25" s="88"/>
      <c r="AE25" s="88"/>
      <c r="AG25" s="88"/>
      <c r="AI25" s="88"/>
      <c r="AJ25" s="88"/>
      <c r="AK25" s="88"/>
      <c r="AM25" s="88"/>
      <c r="AO25" s="88"/>
      <c r="AP25" s="88"/>
    </row>
    <row r="26" spans="1:50">
      <c r="A26" s="83" t="s">
        <v>127</v>
      </c>
      <c r="B26" s="88" t="s">
        <v>104</v>
      </c>
      <c r="C26" s="85" t="s">
        <v>103</v>
      </c>
      <c r="D26" s="92" t="s">
        <v>104</v>
      </c>
      <c r="E26" s="86">
        <v>40424</v>
      </c>
      <c r="F26" s="84">
        <v>40456</v>
      </c>
      <c r="G26" s="84">
        <v>40487</v>
      </c>
      <c r="H26" s="84">
        <v>40521</v>
      </c>
      <c r="I26" s="84">
        <v>40547</v>
      </c>
      <c r="J26" s="84">
        <v>40577</v>
      </c>
      <c r="K26" s="84">
        <v>40610</v>
      </c>
      <c r="L26" s="87">
        <v>40634</v>
      </c>
      <c r="M26" s="87">
        <v>40669</v>
      </c>
      <c r="N26" s="87">
        <v>40700</v>
      </c>
      <c r="O26" s="89">
        <v>40749</v>
      </c>
      <c r="P26" s="88" t="s">
        <v>104</v>
      </c>
      <c r="Q26" s="87">
        <v>40788</v>
      </c>
      <c r="R26" s="87">
        <v>40822</v>
      </c>
      <c r="S26" s="84">
        <v>40850</v>
      </c>
      <c r="T26" s="84">
        <v>40884</v>
      </c>
      <c r="U26" s="88" t="s">
        <v>104</v>
      </c>
      <c r="V26" s="84">
        <v>40946</v>
      </c>
      <c r="W26" s="84">
        <v>40974</v>
      </c>
      <c r="X26" s="84">
        <v>41002</v>
      </c>
      <c r="Y26" s="84">
        <v>41032</v>
      </c>
      <c r="Z26" s="84">
        <v>41066</v>
      </c>
      <c r="AA26" s="88" t="s">
        <v>104</v>
      </c>
      <c r="AB26" s="88" t="s">
        <v>104</v>
      </c>
      <c r="AC26" s="88" t="s">
        <v>104</v>
      </c>
      <c r="AD26" s="84">
        <v>41186</v>
      </c>
      <c r="AE26" s="84">
        <v>41219</v>
      </c>
      <c r="AF26" s="84">
        <v>41249</v>
      </c>
      <c r="AG26" s="84">
        <v>41283</v>
      </c>
      <c r="AH26" s="87">
        <v>41309</v>
      </c>
      <c r="AI26" s="84">
        <v>41341</v>
      </c>
      <c r="AJ26" s="88" t="s">
        <v>104</v>
      </c>
      <c r="AK26" s="84">
        <v>41402</v>
      </c>
      <c r="AL26" s="87">
        <v>41430</v>
      </c>
      <c r="AM26" s="88" t="s">
        <v>104</v>
      </c>
      <c r="AN26" s="88" t="s">
        <v>104</v>
      </c>
      <c r="AO26" s="84">
        <v>41523</v>
      </c>
      <c r="AP26" s="84">
        <v>41551</v>
      </c>
      <c r="AQ26" s="87">
        <v>41582</v>
      </c>
      <c r="AR26" s="87">
        <v>41619</v>
      </c>
      <c r="AS26" s="87">
        <v>41647</v>
      </c>
      <c r="AT26" s="87">
        <v>41674</v>
      </c>
      <c r="AU26" s="87">
        <v>41709</v>
      </c>
      <c r="AV26" s="95">
        <v>41738</v>
      </c>
      <c r="AW26" s="87">
        <v>41765</v>
      </c>
      <c r="AX26" s="87">
        <v>41794</v>
      </c>
    </row>
    <row r="27" spans="1:50">
      <c r="A27" s="83" t="s">
        <v>128</v>
      </c>
      <c r="B27" s="89">
        <v>40357</v>
      </c>
      <c r="C27" s="96" t="s">
        <v>103</v>
      </c>
      <c r="D27" s="88" t="s">
        <v>104</v>
      </c>
      <c r="E27" s="97" t="s">
        <v>104</v>
      </c>
      <c r="F27" s="84">
        <v>40462</v>
      </c>
      <c r="G27" s="84">
        <v>40486</v>
      </c>
      <c r="H27" s="84">
        <v>40518</v>
      </c>
      <c r="I27" s="84">
        <v>40548</v>
      </c>
      <c r="J27" s="84">
        <v>40581</v>
      </c>
      <c r="K27" s="84">
        <v>40609</v>
      </c>
      <c r="L27" s="87">
        <v>40637</v>
      </c>
      <c r="M27" s="87">
        <v>40668</v>
      </c>
      <c r="N27" s="87">
        <v>40702</v>
      </c>
      <c r="O27" s="88" t="s">
        <v>104</v>
      </c>
      <c r="P27" s="88" t="s">
        <v>104</v>
      </c>
      <c r="Q27" s="87">
        <v>40793</v>
      </c>
      <c r="R27" s="88" t="s">
        <v>104</v>
      </c>
      <c r="S27" s="88" t="s">
        <v>104</v>
      </c>
      <c r="T27" s="84">
        <v>40882</v>
      </c>
      <c r="U27" s="88" t="s">
        <v>104</v>
      </c>
      <c r="V27" s="84">
        <v>40945</v>
      </c>
      <c r="W27" s="88" t="s">
        <v>104</v>
      </c>
      <c r="X27" s="84">
        <v>41010</v>
      </c>
      <c r="Y27" s="84">
        <v>41032</v>
      </c>
      <c r="Z27" s="84">
        <v>41066</v>
      </c>
      <c r="AA27" s="88" t="s">
        <v>104</v>
      </c>
      <c r="AB27" s="88" t="s">
        <v>104</v>
      </c>
      <c r="AC27" s="88" t="s">
        <v>104</v>
      </c>
      <c r="AD27" s="84">
        <v>41190</v>
      </c>
      <c r="AE27" s="84">
        <v>41220</v>
      </c>
      <c r="AF27" s="84">
        <v>41248</v>
      </c>
      <c r="AG27" s="84">
        <v>41283</v>
      </c>
      <c r="AH27" s="87">
        <v>41312</v>
      </c>
      <c r="AI27" s="88" t="s">
        <v>104</v>
      </c>
      <c r="AJ27" s="84">
        <v>41367</v>
      </c>
      <c r="AK27" s="84">
        <v>41401</v>
      </c>
      <c r="AL27" s="87">
        <v>41430</v>
      </c>
      <c r="AM27" s="88" t="s">
        <v>104</v>
      </c>
      <c r="AN27" s="88" t="s">
        <v>104</v>
      </c>
      <c r="AO27" s="88" t="s">
        <v>104</v>
      </c>
      <c r="AP27" s="88" t="s">
        <v>104</v>
      </c>
      <c r="AQ27" s="84" t="s">
        <v>104</v>
      </c>
      <c r="AR27" s="87">
        <v>41617</v>
      </c>
      <c r="AS27" s="87">
        <v>41645</v>
      </c>
      <c r="AT27" s="87">
        <v>41675</v>
      </c>
      <c r="AU27" s="87">
        <v>41708</v>
      </c>
      <c r="AV27" s="87">
        <v>41732</v>
      </c>
      <c r="AW27" s="87">
        <v>41764</v>
      </c>
      <c r="AX27" s="87">
        <v>41796</v>
      </c>
    </row>
    <row r="28" spans="1:50">
      <c r="A28" s="83" t="s">
        <v>129</v>
      </c>
      <c r="B28" s="89"/>
      <c r="C28" s="96"/>
      <c r="D28" s="88"/>
      <c r="E28" s="97"/>
      <c r="F28" s="84"/>
      <c r="G28" s="84"/>
      <c r="H28" s="84"/>
      <c r="I28" s="84"/>
      <c r="J28" s="84"/>
      <c r="K28" s="84"/>
      <c r="L28" s="87"/>
      <c r="M28" s="87"/>
      <c r="N28" s="87"/>
      <c r="O28" s="88"/>
      <c r="P28" s="88"/>
      <c r="Q28" s="87"/>
      <c r="R28" s="88"/>
      <c r="S28" s="88"/>
      <c r="T28" s="84"/>
      <c r="V28" s="84"/>
      <c r="W28" s="88"/>
      <c r="X28" s="84"/>
      <c r="Y28" s="84"/>
      <c r="Z28" s="84"/>
      <c r="AA28" s="88"/>
      <c r="AB28" s="88"/>
      <c r="AC28" s="88"/>
      <c r="AD28" s="84"/>
      <c r="AE28" s="84"/>
      <c r="AF28" s="84"/>
      <c r="AG28" s="84"/>
      <c r="AH28" s="87"/>
      <c r="AI28" s="88"/>
      <c r="AJ28" s="84"/>
      <c r="AK28" s="84"/>
      <c r="AL28" s="87"/>
      <c r="AM28" s="88"/>
      <c r="AN28" s="88"/>
      <c r="AO28" s="88"/>
      <c r="AP28" s="88"/>
      <c r="AQ28" s="84"/>
      <c r="AT28" s="87">
        <v>41680</v>
      </c>
      <c r="AU28" s="94">
        <v>41718</v>
      </c>
      <c r="AV28" s="94">
        <v>41754</v>
      </c>
      <c r="AW28" s="87">
        <v>41768</v>
      </c>
      <c r="AX28" s="87">
        <v>41796</v>
      </c>
    </row>
    <row r="29" spans="1:50">
      <c r="A29" s="83" t="s">
        <v>130</v>
      </c>
      <c r="B29" s="89">
        <v>40421</v>
      </c>
      <c r="C29" s="85" t="s">
        <v>103</v>
      </c>
      <c r="D29" s="88" t="s">
        <v>104</v>
      </c>
      <c r="E29" s="86">
        <v>40424</v>
      </c>
      <c r="F29" s="84">
        <v>40455</v>
      </c>
      <c r="G29" s="84">
        <v>40491</v>
      </c>
      <c r="H29" s="84">
        <v>40519</v>
      </c>
      <c r="I29" s="89">
        <v>40561</v>
      </c>
      <c r="J29" s="84">
        <v>40577</v>
      </c>
      <c r="K29" s="84">
        <v>40609</v>
      </c>
      <c r="L29" s="87">
        <v>40634</v>
      </c>
      <c r="M29" s="87">
        <v>40669</v>
      </c>
      <c r="N29" s="87">
        <v>40700</v>
      </c>
      <c r="O29" s="88" t="s">
        <v>104</v>
      </c>
      <c r="P29" s="88" t="s">
        <v>104</v>
      </c>
      <c r="Q29" s="87">
        <v>40788</v>
      </c>
      <c r="R29" s="87">
        <v>40822</v>
      </c>
      <c r="S29" s="84">
        <v>40850</v>
      </c>
      <c r="T29" s="84">
        <v>40883</v>
      </c>
      <c r="U29" s="84">
        <v>40913</v>
      </c>
      <c r="V29" s="84">
        <v>40946</v>
      </c>
      <c r="W29" s="84">
        <v>40976</v>
      </c>
      <c r="X29" s="88" t="s">
        <v>104</v>
      </c>
      <c r="Y29" s="84">
        <v>41036</v>
      </c>
      <c r="Z29" s="84">
        <v>41065</v>
      </c>
      <c r="AA29" s="89">
        <v>41122</v>
      </c>
      <c r="AB29" s="88" t="s">
        <v>104</v>
      </c>
      <c r="AC29" s="88" t="s">
        <v>104</v>
      </c>
      <c r="AD29" s="84">
        <v>41187</v>
      </c>
      <c r="AE29" s="88" t="s">
        <v>104</v>
      </c>
      <c r="AF29" s="88" t="s">
        <v>104</v>
      </c>
      <c r="AG29" s="88" t="s">
        <v>104</v>
      </c>
      <c r="AH29" s="87">
        <v>41309</v>
      </c>
      <c r="AI29" s="84">
        <v>41338</v>
      </c>
      <c r="AJ29" s="88" t="s">
        <v>104</v>
      </c>
      <c r="AK29" s="84">
        <v>41404</v>
      </c>
      <c r="AL29" s="87">
        <v>41428</v>
      </c>
      <c r="AM29" s="84">
        <v>41463</v>
      </c>
      <c r="AN29" s="88" t="s">
        <v>104</v>
      </c>
      <c r="AO29" s="88" t="s">
        <v>104</v>
      </c>
      <c r="AP29" s="84">
        <v>41554</v>
      </c>
      <c r="AQ29" s="84" t="s">
        <v>104</v>
      </c>
      <c r="AR29" s="87">
        <v>41617</v>
      </c>
      <c r="AS29" s="87">
        <v>41645</v>
      </c>
      <c r="AT29" s="87">
        <v>41673</v>
      </c>
      <c r="AU29" s="87">
        <v>41705</v>
      </c>
      <c r="AV29" s="87">
        <v>41730</v>
      </c>
      <c r="AW29" s="87">
        <v>41766</v>
      </c>
      <c r="AX29" s="87">
        <v>41794</v>
      </c>
    </row>
    <row r="30" spans="1:50">
      <c r="A30" s="83" t="s">
        <v>131</v>
      </c>
      <c r="B30" s="88" t="s">
        <v>104</v>
      </c>
      <c r="C30" s="96" t="s">
        <v>103</v>
      </c>
      <c r="D30" s="88" t="s">
        <v>104</v>
      </c>
      <c r="E30" s="86">
        <v>40435</v>
      </c>
      <c r="F30" s="84">
        <v>40455</v>
      </c>
      <c r="G30" s="84">
        <v>40491</v>
      </c>
      <c r="H30" s="84">
        <v>40521</v>
      </c>
      <c r="I30" s="84">
        <v>40546</v>
      </c>
      <c r="J30" s="84">
        <v>40581</v>
      </c>
      <c r="K30" s="84">
        <v>40609</v>
      </c>
      <c r="L30" s="87">
        <v>40634</v>
      </c>
      <c r="M30" s="87">
        <v>40672</v>
      </c>
      <c r="N30" s="87">
        <v>40700</v>
      </c>
      <c r="O30" s="88" t="s">
        <v>104</v>
      </c>
      <c r="P30" s="88" t="s">
        <v>104</v>
      </c>
      <c r="Q30" s="87">
        <v>40799</v>
      </c>
      <c r="R30" s="87">
        <v>40827</v>
      </c>
      <c r="S30" s="84">
        <v>40861</v>
      </c>
      <c r="T30" s="84">
        <v>40884</v>
      </c>
      <c r="U30" s="92">
        <v>40926</v>
      </c>
      <c r="V30" s="88" t="s">
        <v>104</v>
      </c>
      <c r="W30" s="84">
        <v>40974</v>
      </c>
      <c r="X30" s="84">
        <v>41010</v>
      </c>
      <c r="Y30" s="88" t="s">
        <v>104</v>
      </c>
      <c r="Z30" s="99" t="s">
        <v>132</v>
      </c>
      <c r="AA30" s="88" t="s">
        <v>104</v>
      </c>
      <c r="AB30" s="88" t="s">
        <v>104</v>
      </c>
      <c r="AC30" s="88" t="s">
        <v>104</v>
      </c>
      <c r="AD30" s="88" t="s">
        <v>104</v>
      </c>
      <c r="AE30" s="84">
        <v>41220</v>
      </c>
      <c r="AF30" s="84">
        <v>41250</v>
      </c>
      <c r="AG30" s="84">
        <v>41283</v>
      </c>
      <c r="AH30" s="87">
        <v>40947</v>
      </c>
      <c r="AI30" s="84">
        <v>41346</v>
      </c>
      <c r="AJ30" s="88" t="s">
        <v>104</v>
      </c>
      <c r="AK30" s="84">
        <v>41407</v>
      </c>
      <c r="AL30" s="87">
        <v>41429</v>
      </c>
      <c r="AM30" s="88" t="s">
        <v>104</v>
      </c>
      <c r="AN30" s="87">
        <v>41491</v>
      </c>
      <c r="AO30" s="88" t="s">
        <v>104</v>
      </c>
      <c r="AP30" s="88" t="s">
        <v>104</v>
      </c>
      <c r="AQ30" s="87">
        <v>41583</v>
      </c>
      <c r="AR30" s="87">
        <v>41619</v>
      </c>
      <c r="AS30" s="87">
        <v>41653</v>
      </c>
      <c r="AT30" s="87">
        <v>41675</v>
      </c>
      <c r="AU30" s="87">
        <v>41705</v>
      </c>
      <c r="AV30" s="87">
        <v>41730</v>
      </c>
      <c r="AW30" s="100">
        <v>41772</v>
      </c>
      <c r="AX30" s="87">
        <v>41794</v>
      </c>
    </row>
    <row r="31" spans="1:50">
      <c r="A31" s="83" t="s">
        <v>133</v>
      </c>
      <c r="B31" s="89">
        <v>40416</v>
      </c>
      <c r="C31" s="85" t="s">
        <v>103</v>
      </c>
      <c r="D31" s="88" t="s">
        <v>104</v>
      </c>
      <c r="E31" s="86">
        <v>40424</v>
      </c>
      <c r="F31" s="84">
        <v>40455</v>
      </c>
      <c r="G31" s="84">
        <v>40486</v>
      </c>
      <c r="H31" s="84">
        <v>40519</v>
      </c>
      <c r="I31" s="84">
        <v>40547</v>
      </c>
      <c r="J31" s="84">
        <v>40578</v>
      </c>
      <c r="K31" s="84">
        <v>40611</v>
      </c>
      <c r="L31" s="87">
        <v>40634</v>
      </c>
      <c r="M31" s="87">
        <v>40668</v>
      </c>
      <c r="N31" s="87">
        <v>40697</v>
      </c>
      <c r="O31" s="89">
        <v>40749</v>
      </c>
      <c r="P31" s="88" t="s">
        <v>104</v>
      </c>
      <c r="Q31" s="87">
        <v>40792</v>
      </c>
      <c r="R31" s="95">
        <v>40822</v>
      </c>
      <c r="S31" s="84">
        <v>40851</v>
      </c>
      <c r="T31" s="84">
        <v>40883</v>
      </c>
      <c r="U31" s="84">
        <v>40912</v>
      </c>
      <c r="V31" s="84">
        <v>40946</v>
      </c>
      <c r="W31" s="84">
        <v>40974</v>
      </c>
      <c r="X31" s="84">
        <v>41002</v>
      </c>
      <c r="Y31" s="84">
        <v>41032</v>
      </c>
      <c r="Z31" s="99" t="s">
        <v>132</v>
      </c>
      <c r="AA31" s="84">
        <v>41092</v>
      </c>
      <c r="AB31" s="88" t="s">
        <v>104</v>
      </c>
      <c r="AC31" s="84">
        <v>41158</v>
      </c>
      <c r="AD31" s="84">
        <v>41186</v>
      </c>
      <c r="AE31" s="84">
        <v>41228</v>
      </c>
      <c r="AF31" s="84">
        <v>41247</v>
      </c>
      <c r="AG31" s="84">
        <v>41282</v>
      </c>
      <c r="AH31" s="87">
        <v>41311</v>
      </c>
      <c r="AI31" s="84">
        <v>41338</v>
      </c>
      <c r="AJ31" s="84">
        <v>41367</v>
      </c>
      <c r="AK31" s="84">
        <v>41401</v>
      </c>
      <c r="AL31" s="87">
        <v>41429</v>
      </c>
      <c r="AM31" s="88" t="s">
        <v>104</v>
      </c>
      <c r="AN31" s="94">
        <v>41521</v>
      </c>
      <c r="AO31" s="92">
        <v>41521</v>
      </c>
      <c r="AP31" s="92">
        <v>41561</v>
      </c>
      <c r="AQ31" s="87">
        <v>41583</v>
      </c>
      <c r="AR31" s="87">
        <v>41617</v>
      </c>
      <c r="AS31" s="87">
        <v>41645</v>
      </c>
      <c r="AT31" s="87">
        <v>41674</v>
      </c>
      <c r="AU31" s="87">
        <v>41705</v>
      </c>
      <c r="AV31" s="87">
        <v>41730</v>
      </c>
      <c r="AW31" s="87">
        <v>41765</v>
      </c>
      <c r="AX31" s="87">
        <v>41795</v>
      </c>
    </row>
    <row r="32" spans="1:50">
      <c r="A32" s="83" t="s">
        <v>134</v>
      </c>
      <c r="B32" s="89">
        <v>40416</v>
      </c>
      <c r="C32" s="85" t="s">
        <v>103</v>
      </c>
      <c r="D32" s="88" t="s">
        <v>104</v>
      </c>
      <c r="E32" s="86">
        <v>40424</v>
      </c>
      <c r="F32" s="84">
        <v>40463</v>
      </c>
      <c r="G32" s="84">
        <v>40494</v>
      </c>
      <c r="H32" s="92">
        <v>40527</v>
      </c>
      <c r="I32" s="84">
        <v>40546</v>
      </c>
      <c r="J32" s="84">
        <v>40578</v>
      </c>
      <c r="K32" s="84">
        <v>40613</v>
      </c>
      <c r="L32" s="98">
        <v>40652</v>
      </c>
      <c r="M32" s="98">
        <v>40702</v>
      </c>
      <c r="N32" s="87">
        <v>40702</v>
      </c>
      <c r="O32" s="89">
        <v>40777</v>
      </c>
      <c r="P32" s="88" t="s">
        <v>104</v>
      </c>
      <c r="Q32" s="87">
        <v>40801</v>
      </c>
      <c r="R32" s="87">
        <v>40833</v>
      </c>
      <c r="S32" s="92">
        <v>40865</v>
      </c>
      <c r="T32" s="84">
        <v>40893</v>
      </c>
      <c r="U32" s="92">
        <v>40562</v>
      </c>
      <c r="V32" s="84">
        <v>40955</v>
      </c>
      <c r="W32" s="89">
        <v>40984</v>
      </c>
      <c r="X32" s="84">
        <v>41018</v>
      </c>
      <c r="Y32" s="84">
        <v>41042</v>
      </c>
      <c r="Z32" s="92">
        <v>41066</v>
      </c>
      <c r="AA32" s="89">
        <v>41248</v>
      </c>
      <c r="AB32" s="88" t="s">
        <v>104</v>
      </c>
      <c r="AC32" s="89">
        <v>41178</v>
      </c>
      <c r="AD32" s="84">
        <v>41187</v>
      </c>
      <c r="AE32" s="84">
        <v>41228</v>
      </c>
      <c r="AF32" s="84">
        <v>41257</v>
      </c>
      <c r="AG32" s="84">
        <v>41291</v>
      </c>
      <c r="AH32" s="98">
        <v>41407</v>
      </c>
      <c r="AI32" s="84">
        <v>41348</v>
      </c>
      <c r="AJ32" s="93">
        <v>41381</v>
      </c>
      <c r="AK32" s="84">
        <v>41407</v>
      </c>
      <c r="AL32" s="87">
        <v>41430</v>
      </c>
      <c r="AM32" s="88" t="s">
        <v>104</v>
      </c>
      <c r="AN32" s="88" t="s">
        <v>104</v>
      </c>
      <c r="AO32" s="84">
        <v>41530</v>
      </c>
      <c r="AP32" s="92">
        <v>41562</v>
      </c>
      <c r="AQ32" s="87">
        <v>41593</v>
      </c>
      <c r="AR32" s="94">
        <v>41635</v>
      </c>
      <c r="AS32" s="87">
        <v>41654</v>
      </c>
      <c r="AT32" s="87">
        <v>41684</v>
      </c>
      <c r="AU32" s="95">
        <v>41712</v>
      </c>
      <c r="AV32" s="95">
        <v>41744</v>
      </c>
      <c r="AW32" s="87">
        <v>41773</v>
      </c>
      <c r="AX32" s="87">
        <v>41800</v>
      </c>
    </row>
    <row r="33" spans="1:50">
      <c r="A33" s="83" t="s">
        <v>135</v>
      </c>
      <c r="B33" s="84">
        <v>40365</v>
      </c>
      <c r="C33" s="85" t="s">
        <v>103</v>
      </c>
      <c r="D33" s="89">
        <v>40420</v>
      </c>
      <c r="E33" s="86">
        <v>40428</v>
      </c>
      <c r="F33" s="84">
        <v>40456</v>
      </c>
      <c r="G33" s="84">
        <v>40491</v>
      </c>
      <c r="H33" s="88" t="s">
        <v>104</v>
      </c>
      <c r="I33" s="84">
        <v>40547</v>
      </c>
      <c r="J33" s="84">
        <v>40577</v>
      </c>
      <c r="K33" s="84">
        <v>40612</v>
      </c>
      <c r="L33" s="98">
        <v>40659</v>
      </c>
      <c r="M33" s="87">
        <v>40673</v>
      </c>
      <c r="N33" s="87">
        <v>40702</v>
      </c>
      <c r="O33" s="88" t="s">
        <v>104</v>
      </c>
      <c r="P33" s="88" t="s">
        <v>104</v>
      </c>
      <c r="Q33" s="88" t="s">
        <v>104</v>
      </c>
      <c r="R33" s="98">
        <v>40834</v>
      </c>
      <c r="S33" s="84">
        <v>40855</v>
      </c>
      <c r="T33" s="84">
        <v>40891</v>
      </c>
      <c r="U33" s="84">
        <v>40912</v>
      </c>
      <c r="V33" s="84">
        <v>40945</v>
      </c>
      <c r="W33" s="88" t="s">
        <v>104</v>
      </c>
      <c r="X33" s="88" t="s">
        <v>104</v>
      </c>
      <c r="Y33" s="84">
        <v>41032</v>
      </c>
      <c r="Z33" s="84">
        <v>41066</v>
      </c>
      <c r="AA33" s="89">
        <v>41135</v>
      </c>
      <c r="AB33" s="88" t="s">
        <v>104</v>
      </c>
      <c r="AC33" s="84">
        <v>41156</v>
      </c>
      <c r="AD33" s="88" t="s">
        <v>104</v>
      </c>
      <c r="AE33" s="84">
        <v>41221</v>
      </c>
      <c r="AF33" s="84">
        <v>41248</v>
      </c>
      <c r="AG33" s="84">
        <v>41282</v>
      </c>
      <c r="AH33" s="87">
        <v>41310</v>
      </c>
      <c r="AI33" s="84">
        <v>41340</v>
      </c>
      <c r="AJ33" s="88" t="s">
        <v>104</v>
      </c>
      <c r="AK33" s="84">
        <v>41401</v>
      </c>
      <c r="AL33" s="87">
        <v>41430</v>
      </c>
      <c r="AM33" s="88" t="s">
        <v>104</v>
      </c>
      <c r="AN33" s="87">
        <v>41494</v>
      </c>
      <c r="AO33" s="84">
        <v>41521</v>
      </c>
      <c r="AP33" s="92">
        <v>41556</v>
      </c>
      <c r="AQ33" s="84" t="s">
        <v>104</v>
      </c>
      <c r="AR33" s="87">
        <v>41618</v>
      </c>
      <c r="AS33" s="87">
        <v>41647</v>
      </c>
      <c r="AT33" s="87">
        <v>41684</v>
      </c>
      <c r="AU33" s="95">
        <v>41705</v>
      </c>
      <c r="AV33" s="87">
        <v>41731</v>
      </c>
      <c r="AW33" s="87">
        <v>41766</v>
      </c>
      <c r="AX33" s="87">
        <v>41796</v>
      </c>
    </row>
    <row r="34" spans="1:50" hidden="1">
      <c r="A34" s="83" t="s">
        <v>136</v>
      </c>
      <c r="B34" s="88" t="s">
        <v>104</v>
      </c>
      <c r="C34" s="85" t="s">
        <v>103</v>
      </c>
      <c r="D34" s="89">
        <v>40416</v>
      </c>
      <c r="E34" s="86">
        <v>40424</v>
      </c>
      <c r="F34" s="84">
        <v>40455</v>
      </c>
      <c r="G34" s="84">
        <v>40487</v>
      </c>
      <c r="H34" s="84">
        <v>40519</v>
      </c>
      <c r="I34" s="84">
        <v>40547</v>
      </c>
      <c r="J34" s="84">
        <v>40577</v>
      </c>
      <c r="K34" s="84">
        <v>40610</v>
      </c>
      <c r="L34" s="87">
        <v>40634</v>
      </c>
      <c r="M34" s="87">
        <v>40668</v>
      </c>
      <c r="N34" s="87">
        <v>40697</v>
      </c>
      <c r="O34" s="84">
        <v>40729</v>
      </c>
      <c r="P34" s="84">
        <v>40770</v>
      </c>
      <c r="Q34" s="87">
        <v>40788</v>
      </c>
      <c r="R34" s="87">
        <v>40822</v>
      </c>
      <c r="S34" s="84">
        <v>40850</v>
      </c>
      <c r="T34" s="84">
        <v>40884</v>
      </c>
      <c r="U34" s="88" t="s">
        <v>104</v>
      </c>
      <c r="V34" s="84">
        <v>40945</v>
      </c>
      <c r="W34" s="84">
        <v>40974</v>
      </c>
      <c r="X34" s="84">
        <v>41009</v>
      </c>
      <c r="Y34" s="88" t="s">
        <v>104</v>
      </c>
      <c r="Z34" s="84">
        <v>41065</v>
      </c>
      <c r="AA34" s="88" t="s">
        <v>104</v>
      </c>
      <c r="AB34" s="87">
        <v>41128</v>
      </c>
      <c r="AC34" s="84">
        <v>41156</v>
      </c>
      <c r="AD34" s="84">
        <v>41187</v>
      </c>
      <c r="AE34" s="84">
        <v>41218</v>
      </c>
      <c r="AF34" s="84">
        <v>41247</v>
      </c>
      <c r="AG34" s="84">
        <v>41282</v>
      </c>
      <c r="AH34" s="87">
        <v>41309</v>
      </c>
      <c r="AI34" s="84">
        <v>41338</v>
      </c>
      <c r="AJ34" s="88" t="s">
        <v>104</v>
      </c>
      <c r="AK34" s="88" t="s">
        <v>104</v>
      </c>
      <c r="AL34" s="87">
        <v>41428</v>
      </c>
      <c r="AM34" s="88" t="s">
        <v>104</v>
      </c>
      <c r="AO34" s="88"/>
      <c r="AP34" s="88"/>
    </row>
    <row r="35" spans="1:50">
      <c r="A35" s="83" t="s">
        <v>137</v>
      </c>
      <c r="B35" s="88" t="s">
        <v>104</v>
      </c>
      <c r="C35" s="96" t="s">
        <v>103</v>
      </c>
      <c r="D35" s="88" t="s">
        <v>104</v>
      </c>
      <c r="E35" s="97" t="s">
        <v>104</v>
      </c>
      <c r="F35" s="88" t="s">
        <v>104</v>
      </c>
      <c r="G35" s="88" t="s">
        <v>104</v>
      </c>
      <c r="H35" s="92">
        <v>40526</v>
      </c>
      <c r="I35" s="84">
        <v>40548</v>
      </c>
      <c r="J35" s="88" t="s">
        <v>104</v>
      </c>
      <c r="K35" s="88" t="s">
        <v>104</v>
      </c>
      <c r="L35" s="87">
        <v>40634</v>
      </c>
      <c r="M35" s="88" t="s">
        <v>104</v>
      </c>
      <c r="N35" s="87">
        <v>40697</v>
      </c>
      <c r="O35" s="88" t="s">
        <v>104</v>
      </c>
      <c r="P35" s="88" t="s">
        <v>104</v>
      </c>
      <c r="Q35" s="88" t="s">
        <v>104</v>
      </c>
      <c r="R35" s="87">
        <v>40822</v>
      </c>
      <c r="S35" s="88" t="s">
        <v>104</v>
      </c>
      <c r="T35" s="84">
        <v>40883</v>
      </c>
      <c r="U35" s="84">
        <v>40920</v>
      </c>
      <c r="V35" s="88" t="s">
        <v>104</v>
      </c>
      <c r="W35" s="88" t="s">
        <v>104</v>
      </c>
      <c r="X35" s="88" t="s">
        <v>104</v>
      </c>
      <c r="Y35" s="84">
        <v>41032</v>
      </c>
      <c r="Z35" s="88" t="s">
        <v>104</v>
      </c>
      <c r="AA35" s="88" t="s">
        <v>104</v>
      </c>
      <c r="AB35" s="88" t="s">
        <v>104</v>
      </c>
      <c r="AC35" s="88" t="s">
        <v>104</v>
      </c>
      <c r="AD35" s="89">
        <v>41228</v>
      </c>
      <c r="AE35" s="88" t="s">
        <v>104</v>
      </c>
      <c r="AF35" s="88" t="s">
        <v>104</v>
      </c>
      <c r="AG35" s="84">
        <v>41283</v>
      </c>
      <c r="AH35" s="87">
        <v>41309</v>
      </c>
      <c r="AI35" s="88" t="s">
        <v>104</v>
      </c>
      <c r="AJ35" s="88" t="s">
        <v>104</v>
      </c>
      <c r="AK35" s="88" t="s">
        <v>104</v>
      </c>
      <c r="AL35" s="87">
        <v>41429</v>
      </c>
      <c r="AM35" s="88" t="s">
        <v>104</v>
      </c>
      <c r="AN35" s="88" t="s">
        <v>104</v>
      </c>
      <c r="AO35" s="88" t="s">
        <v>104</v>
      </c>
      <c r="AP35" s="84">
        <v>41551</v>
      </c>
      <c r="AQ35" s="87">
        <v>41584</v>
      </c>
      <c r="AR35" s="94">
        <v>41626</v>
      </c>
      <c r="AS35" s="87">
        <v>41647</v>
      </c>
      <c r="AT35" s="87">
        <v>41673</v>
      </c>
      <c r="AU35" s="87">
        <v>41705</v>
      </c>
      <c r="AV35" s="87">
        <v>41736</v>
      </c>
      <c r="AW35" s="87">
        <v>41764</v>
      </c>
      <c r="AX35" s="87">
        <v>41794</v>
      </c>
    </row>
    <row r="36" spans="1:50">
      <c r="A36" s="83" t="s">
        <v>138</v>
      </c>
      <c r="B36" s="88" t="s">
        <v>104</v>
      </c>
      <c r="C36" s="85" t="s">
        <v>103</v>
      </c>
      <c r="D36" s="88" t="s">
        <v>104</v>
      </c>
      <c r="E36" s="86">
        <v>40424</v>
      </c>
      <c r="F36" s="84">
        <v>40455</v>
      </c>
      <c r="G36" s="84">
        <v>40486</v>
      </c>
      <c r="H36" s="84">
        <v>40519</v>
      </c>
      <c r="I36" s="84">
        <v>40547</v>
      </c>
      <c r="J36" s="84">
        <v>40577</v>
      </c>
      <c r="K36" s="84">
        <v>40610</v>
      </c>
      <c r="L36" s="87">
        <v>40634</v>
      </c>
      <c r="M36" s="87">
        <v>40668</v>
      </c>
      <c r="N36" s="87">
        <v>40700</v>
      </c>
      <c r="O36" s="89">
        <v>40749</v>
      </c>
      <c r="P36" s="89">
        <v>40785</v>
      </c>
      <c r="Q36" s="87">
        <v>40792</v>
      </c>
      <c r="R36" s="87">
        <v>40823</v>
      </c>
      <c r="S36" s="84">
        <v>40851</v>
      </c>
      <c r="T36" s="84">
        <v>40883</v>
      </c>
      <c r="U36" s="84">
        <v>40912</v>
      </c>
      <c r="V36" s="88" t="s">
        <v>104</v>
      </c>
      <c r="W36" s="88" t="s">
        <v>104</v>
      </c>
      <c r="X36" s="84">
        <v>41002</v>
      </c>
      <c r="Y36" s="88" t="s">
        <v>104</v>
      </c>
      <c r="Z36" s="84">
        <v>41066</v>
      </c>
      <c r="AA36" s="89">
        <v>41122</v>
      </c>
      <c r="AB36" s="87">
        <v>41124</v>
      </c>
      <c r="AC36" s="88" t="s">
        <v>104</v>
      </c>
      <c r="AD36" s="84">
        <v>41190</v>
      </c>
      <c r="AE36" s="88" t="s">
        <v>104</v>
      </c>
      <c r="AF36" s="84">
        <v>41247</v>
      </c>
      <c r="AG36" s="88" t="s">
        <v>104</v>
      </c>
      <c r="AH36" s="87">
        <v>41309</v>
      </c>
      <c r="AI36" s="84">
        <v>41338</v>
      </c>
      <c r="AJ36" s="84">
        <v>41368</v>
      </c>
      <c r="AK36" s="88" t="s">
        <v>104</v>
      </c>
      <c r="AL36" s="87">
        <v>41428</v>
      </c>
      <c r="AM36" s="88" t="s">
        <v>104</v>
      </c>
      <c r="AN36" s="93">
        <v>41512</v>
      </c>
      <c r="AO36" s="88" t="s">
        <v>104</v>
      </c>
      <c r="AP36" s="84">
        <v>41555</v>
      </c>
      <c r="AQ36" s="87">
        <v>41583</v>
      </c>
      <c r="AR36" s="87">
        <v>41614</v>
      </c>
      <c r="AS36" s="87">
        <v>41647</v>
      </c>
      <c r="AT36" s="87">
        <v>41674</v>
      </c>
      <c r="AU36" s="87">
        <v>41705</v>
      </c>
      <c r="AV36" s="87">
        <v>41730</v>
      </c>
      <c r="AW36" s="87">
        <v>41765</v>
      </c>
      <c r="AX36" s="87">
        <v>41794</v>
      </c>
    </row>
    <row r="37" spans="1:50" hidden="1">
      <c r="A37" s="83" t="s">
        <v>139</v>
      </c>
      <c r="B37" s="88" t="s">
        <v>104</v>
      </c>
      <c r="C37" s="85" t="s">
        <v>103</v>
      </c>
      <c r="D37" s="88" t="s">
        <v>104</v>
      </c>
      <c r="E37" s="86">
        <v>40424</v>
      </c>
      <c r="F37" s="84">
        <v>40456</v>
      </c>
      <c r="G37" s="84">
        <v>40461</v>
      </c>
      <c r="H37" s="84">
        <v>40526</v>
      </c>
      <c r="I37" s="84">
        <v>40549</v>
      </c>
      <c r="J37" s="84">
        <v>40578</v>
      </c>
      <c r="K37" s="84">
        <v>40611</v>
      </c>
      <c r="L37" s="87">
        <v>40641</v>
      </c>
      <c r="M37" s="88" t="s">
        <v>104</v>
      </c>
      <c r="N37" s="88" t="s">
        <v>104</v>
      </c>
      <c r="O37" s="88" t="s">
        <v>104</v>
      </c>
      <c r="P37" s="84">
        <v>40759</v>
      </c>
      <c r="Q37" s="88" t="s">
        <v>104</v>
      </c>
      <c r="R37" s="87">
        <v>40829</v>
      </c>
      <c r="S37" s="92">
        <v>40864</v>
      </c>
      <c r="T37" s="84">
        <v>40884</v>
      </c>
      <c r="U37" s="84">
        <v>40913</v>
      </c>
      <c r="V37" s="84">
        <v>40955</v>
      </c>
      <c r="W37" s="84">
        <v>40983</v>
      </c>
      <c r="X37" s="84">
        <v>41011</v>
      </c>
      <c r="Y37" s="84">
        <v>41038</v>
      </c>
      <c r="Z37" s="84">
        <v>41065</v>
      </c>
      <c r="AA37" s="89">
        <v>41148</v>
      </c>
      <c r="AB37" s="88" t="s">
        <v>104</v>
      </c>
      <c r="AC37" s="88" t="s">
        <v>104</v>
      </c>
      <c r="AD37" s="84">
        <v>41190</v>
      </c>
      <c r="AE37" s="84">
        <v>41228</v>
      </c>
      <c r="AF37" s="84">
        <v>41260</v>
      </c>
      <c r="AG37" s="89">
        <v>41296</v>
      </c>
      <c r="AH37" s="87">
        <v>41318</v>
      </c>
      <c r="AI37" s="84">
        <v>41348</v>
      </c>
      <c r="AJ37" s="93">
        <v>41381</v>
      </c>
      <c r="AK37" s="84">
        <v>41407</v>
      </c>
      <c r="AL37" s="87">
        <v>41430</v>
      </c>
      <c r="AM37" s="88" t="s">
        <v>104</v>
      </c>
      <c r="AO37" s="88"/>
      <c r="AP37" s="88"/>
    </row>
    <row r="38" spans="1:50">
      <c r="A38" s="83" t="s">
        <v>140</v>
      </c>
      <c r="B38" s="88" t="s">
        <v>104</v>
      </c>
      <c r="C38" s="85" t="s">
        <v>103</v>
      </c>
      <c r="D38" s="84">
        <v>40395</v>
      </c>
      <c r="E38" s="86">
        <v>40424</v>
      </c>
      <c r="F38" s="84">
        <v>40462</v>
      </c>
      <c r="G38" s="84">
        <v>40487</v>
      </c>
      <c r="H38" s="88" t="s">
        <v>104</v>
      </c>
      <c r="I38" s="84">
        <v>40548</v>
      </c>
      <c r="J38" s="84">
        <v>40578</v>
      </c>
      <c r="K38" s="84">
        <v>40616</v>
      </c>
      <c r="L38" s="87">
        <v>40634</v>
      </c>
      <c r="M38" s="87">
        <v>40679</v>
      </c>
      <c r="N38" s="87">
        <v>40697</v>
      </c>
      <c r="O38" s="88" t="s">
        <v>104</v>
      </c>
      <c r="P38" s="88" t="s">
        <v>104</v>
      </c>
      <c r="Q38" s="87">
        <v>40788</v>
      </c>
      <c r="R38" s="87">
        <v>40823</v>
      </c>
      <c r="S38" s="84">
        <v>40851</v>
      </c>
      <c r="T38" s="84">
        <v>40882</v>
      </c>
      <c r="U38" s="88" t="s">
        <v>104</v>
      </c>
      <c r="V38" s="88" t="s">
        <v>104</v>
      </c>
      <c r="W38" s="84">
        <v>40975</v>
      </c>
      <c r="X38" s="84">
        <v>41002</v>
      </c>
      <c r="Y38" s="88" t="s">
        <v>104</v>
      </c>
      <c r="Z38" s="84">
        <v>41066</v>
      </c>
      <c r="AA38" s="84">
        <v>41092</v>
      </c>
      <c r="AB38" s="98">
        <v>41157</v>
      </c>
      <c r="AC38" s="84">
        <v>41156</v>
      </c>
      <c r="AD38" s="84">
        <v>41187</v>
      </c>
      <c r="AE38" s="84">
        <v>41219</v>
      </c>
      <c r="AF38" s="84">
        <v>41247</v>
      </c>
      <c r="AG38" s="84">
        <v>40916</v>
      </c>
      <c r="AH38" s="87">
        <v>41311</v>
      </c>
      <c r="AI38" s="84">
        <v>41338</v>
      </c>
      <c r="AJ38" s="84">
        <v>41367</v>
      </c>
      <c r="AK38" s="88" t="s">
        <v>104</v>
      </c>
      <c r="AL38" s="87">
        <v>41430</v>
      </c>
      <c r="AM38" s="88" t="s">
        <v>104</v>
      </c>
      <c r="AN38" s="94">
        <v>41513</v>
      </c>
      <c r="AO38" s="84">
        <v>41521</v>
      </c>
      <c r="AP38" s="84">
        <v>41551</v>
      </c>
      <c r="AQ38" s="84" t="s">
        <v>104</v>
      </c>
      <c r="AR38" s="87">
        <v>41619</v>
      </c>
      <c r="AS38" s="87">
        <v>41645</v>
      </c>
      <c r="AT38" s="87">
        <v>41673</v>
      </c>
      <c r="AU38" s="87">
        <v>41705</v>
      </c>
      <c r="AV38" s="87">
        <v>41731</v>
      </c>
      <c r="AW38" s="87">
        <v>41764</v>
      </c>
      <c r="AX38" s="87">
        <v>41794</v>
      </c>
    </row>
    <row r="39" spans="1:50" hidden="1">
      <c r="A39" s="83" t="s">
        <v>141</v>
      </c>
      <c r="B39" s="84">
        <v>40365</v>
      </c>
      <c r="C39" s="85" t="s">
        <v>103</v>
      </c>
      <c r="D39" s="88" t="s">
        <v>104</v>
      </c>
      <c r="E39" s="86">
        <v>40424</v>
      </c>
      <c r="F39" s="84">
        <v>40456</v>
      </c>
      <c r="G39" s="84">
        <v>40491</v>
      </c>
      <c r="H39" s="84">
        <v>40519</v>
      </c>
      <c r="I39" s="84">
        <v>40549</v>
      </c>
      <c r="J39" s="84">
        <v>40578</v>
      </c>
      <c r="K39" s="84">
        <v>40610</v>
      </c>
      <c r="L39" s="87">
        <v>40637</v>
      </c>
      <c r="M39" s="87">
        <v>40672</v>
      </c>
      <c r="N39" s="87">
        <v>40700</v>
      </c>
      <c r="O39" s="88" t="s">
        <v>104</v>
      </c>
      <c r="P39" s="88" t="s">
        <v>104</v>
      </c>
      <c r="Q39" s="87">
        <v>40792</v>
      </c>
      <c r="R39" s="87">
        <v>40823</v>
      </c>
      <c r="S39" s="84">
        <v>40850</v>
      </c>
      <c r="T39" s="84">
        <v>40883</v>
      </c>
      <c r="U39" s="84">
        <v>40912</v>
      </c>
      <c r="V39" s="84">
        <v>40945</v>
      </c>
      <c r="W39" s="84">
        <v>40975</v>
      </c>
      <c r="X39" s="84">
        <v>41002</v>
      </c>
      <c r="Y39" s="84">
        <v>41032</v>
      </c>
      <c r="Z39" s="84">
        <v>41065</v>
      </c>
      <c r="AA39" s="84">
        <v>41092</v>
      </c>
      <c r="AB39" s="88" t="s">
        <v>104</v>
      </c>
      <c r="AC39" s="88" t="s">
        <v>104</v>
      </c>
      <c r="AD39" s="84">
        <v>41187</v>
      </c>
      <c r="AE39" s="84">
        <v>41219</v>
      </c>
      <c r="AF39" s="84">
        <v>41249</v>
      </c>
      <c r="AG39" s="84">
        <v>41284</v>
      </c>
      <c r="AH39" s="87">
        <v>41310</v>
      </c>
      <c r="AI39" s="84">
        <v>41340</v>
      </c>
      <c r="AJ39" s="84">
        <v>41366</v>
      </c>
      <c r="AK39" s="84">
        <v>41403</v>
      </c>
      <c r="AL39" s="87">
        <v>41429</v>
      </c>
      <c r="AM39" s="88" t="s">
        <v>104</v>
      </c>
      <c r="AO39" s="88"/>
      <c r="AP39" s="88"/>
    </row>
    <row r="40" spans="1:50">
      <c r="A40" s="83" t="s">
        <v>142</v>
      </c>
      <c r="B40" s="84"/>
      <c r="C40" s="85"/>
      <c r="D40" s="88"/>
      <c r="E40" s="86"/>
      <c r="F40" s="84"/>
      <c r="G40" s="84"/>
      <c r="H40" s="84"/>
      <c r="I40" s="84"/>
      <c r="J40" s="84"/>
      <c r="K40" s="84"/>
      <c r="L40" s="87"/>
      <c r="M40" s="87"/>
      <c r="N40" s="87"/>
      <c r="O40" s="88"/>
      <c r="P40" s="88"/>
      <c r="Q40" s="87"/>
      <c r="R40" s="87"/>
      <c r="S40" s="84"/>
      <c r="T40" s="84"/>
      <c r="U40" s="84"/>
      <c r="V40" s="84"/>
      <c r="W40" s="84"/>
      <c r="X40" s="84"/>
      <c r="Y40" s="84"/>
      <c r="Z40" s="84"/>
      <c r="AA40" s="84"/>
      <c r="AB40" s="88"/>
      <c r="AC40" s="88"/>
      <c r="AD40" s="84"/>
      <c r="AE40" s="84"/>
      <c r="AF40" s="84"/>
      <c r="AG40" s="84"/>
      <c r="AH40" s="87"/>
      <c r="AI40" s="84"/>
      <c r="AJ40" s="84"/>
      <c r="AK40" s="84"/>
      <c r="AL40" s="87"/>
      <c r="AM40" s="88"/>
      <c r="AO40" s="88"/>
      <c r="AP40" s="92">
        <v>41561</v>
      </c>
      <c r="AQ40" s="87">
        <v>41592</v>
      </c>
      <c r="AR40" s="94">
        <v>41625</v>
      </c>
      <c r="AS40" s="87">
        <v>41653</v>
      </c>
      <c r="AT40" s="87">
        <v>41680</v>
      </c>
      <c r="AU40" s="87">
        <v>41711</v>
      </c>
      <c r="AV40" s="87">
        <v>41732</v>
      </c>
      <c r="AW40" s="87">
        <v>41764</v>
      </c>
      <c r="AX40" s="94"/>
    </row>
    <row r="41" spans="1:50">
      <c r="A41" s="83" t="s">
        <v>143</v>
      </c>
      <c r="B41" s="88" t="s">
        <v>104</v>
      </c>
      <c r="C41" s="96" t="s">
        <v>103</v>
      </c>
      <c r="D41" s="88" t="s">
        <v>104</v>
      </c>
      <c r="E41" s="97" t="s">
        <v>104</v>
      </c>
      <c r="F41" s="84">
        <v>40470</v>
      </c>
      <c r="G41" s="84">
        <v>40498</v>
      </c>
      <c r="H41" s="84">
        <v>40519</v>
      </c>
      <c r="I41" s="84">
        <v>40549</v>
      </c>
      <c r="J41" s="84">
        <v>40578</v>
      </c>
      <c r="K41" s="84">
        <v>40611</v>
      </c>
      <c r="L41" s="87">
        <v>40634</v>
      </c>
      <c r="M41" s="87">
        <v>40669</v>
      </c>
      <c r="N41" s="87">
        <v>40697</v>
      </c>
      <c r="O41" s="89">
        <v>40777</v>
      </c>
      <c r="P41" s="88" t="s">
        <v>104</v>
      </c>
      <c r="Q41" s="88" t="s">
        <v>104</v>
      </c>
      <c r="R41" s="87">
        <v>40827</v>
      </c>
      <c r="S41" s="88" t="s">
        <v>104</v>
      </c>
      <c r="T41" s="84">
        <v>40893</v>
      </c>
      <c r="U41" s="88" t="s">
        <v>104</v>
      </c>
      <c r="V41" s="84">
        <v>40948</v>
      </c>
      <c r="W41" s="84">
        <v>40983</v>
      </c>
      <c r="X41" s="89">
        <v>41037</v>
      </c>
      <c r="Y41" s="89">
        <v>41051</v>
      </c>
      <c r="Z41" s="84">
        <v>41064</v>
      </c>
      <c r="AA41" s="84">
        <v>41092</v>
      </c>
      <c r="AB41" s="88" t="s">
        <v>104</v>
      </c>
      <c r="AC41" s="84">
        <v>41162</v>
      </c>
      <c r="AD41" s="89">
        <v>41221</v>
      </c>
      <c r="AE41" s="84">
        <v>41221</v>
      </c>
      <c r="AF41" s="88" t="s">
        <v>104</v>
      </c>
      <c r="AG41" s="84">
        <v>40925</v>
      </c>
      <c r="AH41" s="87">
        <v>41312</v>
      </c>
      <c r="AI41" s="84">
        <v>41337</v>
      </c>
      <c r="AJ41" s="84">
        <v>41379</v>
      </c>
      <c r="AK41" s="84">
        <v>41409</v>
      </c>
      <c r="AL41" s="91" t="s">
        <v>104</v>
      </c>
      <c r="AM41" s="88" t="s">
        <v>104</v>
      </c>
      <c r="AN41" s="88" t="s">
        <v>104</v>
      </c>
      <c r="AO41" s="88" t="s">
        <v>104</v>
      </c>
      <c r="AP41" s="84">
        <v>41551</v>
      </c>
      <c r="AQ41" s="94">
        <v>41598</v>
      </c>
      <c r="AR41" s="87">
        <v>41614</v>
      </c>
      <c r="AS41" s="94">
        <v>41655</v>
      </c>
      <c r="AT41" s="87">
        <v>41674</v>
      </c>
      <c r="AU41" s="87">
        <v>41705</v>
      </c>
      <c r="AV41" s="87">
        <v>41743</v>
      </c>
      <c r="AW41" s="87">
        <v>41764</v>
      </c>
      <c r="AX41" s="87">
        <v>41800</v>
      </c>
    </row>
    <row r="42" spans="1:50">
      <c r="A42" s="83" t="s">
        <v>144</v>
      </c>
      <c r="B42" s="84">
        <v>40365</v>
      </c>
      <c r="C42" s="96" t="s">
        <v>103</v>
      </c>
      <c r="D42" s="89">
        <v>40416</v>
      </c>
      <c r="E42" s="86">
        <v>40430</v>
      </c>
      <c r="F42" s="84">
        <v>40471</v>
      </c>
      <c r="G42" s="84">
        <v>40500</v>
      </c>
      <c r="H42" s="84">
        <v>40519</v>
      </c>
      <c r="I42" s="89">
        <v>40564</v>
      </c>
      <c r="J42" s="84">
        <v>40582</v>
      </c>
      <c r="K42" s="84">
        <v>40610</v>
      </c>
      <c r="L42" s="87">
        <v>40637</v>
      </c>
      <c r="M42" s="87">
        <v>40669</v>
      </c>
      <c r="N42" s="87">
        <v>40700</v>
      </c>
      <c r="O42" s="89">
        <v>40771</v>
      </c>
      <c r="P42" s="88" t="s">
        <v>104</v>
      </c>
      <c r="Q42" s="87">
        <v>40792</v>
      </c>
      <c r="R42" s="87">
        <v>40823</v>
      </c>
      <c r="S42" s="84">
        <v>40857</v>
      </c>
      <c r="T42" s="84">
        <v>40893</v>
      </c>
      <c r="U42" s="88" t="s">
        <v>104</v>
      </c>
      <c r="V42" s="84">
        <v>40945</v>
      </c>
      <c r="W42" s="89">
        <v>40984</v>
      </c>
      <c r="X42" s="84">
        <v>41001</v>
      </c>
      <c r="Y42" s="84">
        <v>41040</v>
      </c>
      <c r="Z42" s="84">
        <v>41065</v>
      </c>
      <c r="AA42" s="84">
        <v>41093</v>
      </c>
      <c r="AB42" s="88" t="s">
        <v>104</v>
      </c>
      <c r="AC42" s="88" t="s">
        <v>104</v>
      </c>
      <c r="AD42" s="84">
        <v>41190</v>
      </c>
      <c r="AE42" s="84">
        <v>41219</v>
      </c>
      <c r="AF42" s="84">
        <v>41254</v>
      </c>
      <c r="AG42" s="89">
        <v>41296</v>
      </c>
      <c r="AH42" s="87">
        <v>41309</v>
      </c>
      <c r="AI42" s="84">
        <v>41346</v>
      </c>
      <c r="AJ42" s="84">
        <v>41379</v>
      </c>
      <c r="AK42" s="84">
        <v>41404</v>
      </c>
      <c r="AL42" s="87">
        <v>41429</v>
      </c>
      <c r="AM42" s="88" t="s">
        <v>104</v>
      </c>
      <c r="AN42" s="88" t="s">
        <v>104</v>
      </c>
      <c r="AO42" s="88" t="s">
        <v>104</v>
      </c>
      <c r="AP42" s="92">
        <v>41563</v>
      </c>
      <c r="AQ42" s="87">
        <v>41592</v>
      </c>
      <c r="AR42" s="87">
        <v>41619</v>
      </c>
      <c r="AS42" s="87">
        <v>41654</v>
      </c>
      <c r="AT42" s="87">
        <v>41675</v>
      </c>
      <c r="AU42" s="94">
        <v>41717</v>
      </c>
      <c r="AV42" s="87">
        <v>41732</v>
      </c>
      <c r="AW42" s="87">
        <v>41773</v>
      </c>
      <c r="AX42" s="87">
        <v>41795</v>
      </c>
    </row>
    <row r="43" spans="1:50">
      <c r="A43" s="83" t="s">
        <v>145</v>
      </c>
      <c r="B43" s="84"/>
      <c r="C43" s="85"/>
      <c r="D43" s="89"/>
      <c r="E43" s="86"/>
      <c r="F43" s="84"/>
      <c r="G43" s="84"/>
      <c r="H43" s="84"/>
      <c r="I43" s="84"/>
      <c r="J43" s="84"/>
      <c r="K43" s="84"/>
      <c r="L43" s="87"/>
      <c r="M43" s="87"/>
      <c r="N43" s="87"/>
      <c r="O43" s="89"/>
      <c r="P43" s="88"/>
      <c r="Q43" s="87"/>
      <c r="R43" s="87"/>
      <c r="S43" s="84"/>
      <c r="T43" s="84"/>
      <c r="U43" s="84"/>
      <c r="V43" s="84"/>
      <c r="W43" s="84"/>
      <c r="X43" s="84"/>
      <c r="Y43" s="84"/>
      <c r="Z43" s="84"/>
      <c r="AA43" s="84"/>
      <c r="AB43" s="88"/>
      <c r="AC43" s="88"/>
      <c r="AD43" s="84"/>
      <c r="AE43" s="84"/>
      <c r="AF43" s="84"/>
      <c r="AG43" s="84"/>
      <c r="AH43" s="87"/>
      <c r="AI43" s="84"/>
      <c r="AJ43" s="88"/>
      <c r="AK43" s="84"/>
      <c r="AL43" s="87"/>
      <c r="AM43" s="88"/>
      <c r="AN43" s="88"/>
      <c r="AO43" s="88"/>
      <c r="AP43" s="92">
        <v>41561</v>
      </c>
      <c r="AQ43" s="87">
        <v>41582</v>
      </c>
      <c r="AR43" s="87">
        <v>41617</v>
      </c>
      <c r="AS43" s="87">
        <v>41645</v>
      </c>
      <c r="AT43" s="87">
        <v>41674</v>
      </c>
      <c r="AU43" s="87">
        <v>41705</v>
      </c>
      <c r="AV43" s="87">
        <v>41732</v>
      </c>
      <c r="AW43" s="87">
        <v>41766</v>
      </c>
      <c r="AX43" s="87">
        <v>41794</v>
      </c>
    </row>
    <row r="44" spans="1:50">
      <c r="A44" s="83" t="s">
        <v>146</v>
      </c>
      <c r="B44" s="84">
        <v>40365</v>
      </c>
      <c r="C44" s="85" t="s">
        <v>103</v>
      </c>
      <c r="D44" s="88" t="s">
        <v>104</v>
      </c>
      <c r="E44" s="86">
        <v>40424</v>
      </c>
      <c r="F44" s="88" t="s">
        <v>104</v>
      </c>
      <c r="G44" s="84">
        <v>40500</v>
      </c>
      <c r="H44" s="84">
        <v>40522</v>
      </c>
      <c r="I44" s="84">
        <v>40549</v>
      </c>
      <c r="J44" s="84">
        <v>40577</v>
      </c>
      <c r="K44" s="84">
        <v>40246</v>
      </c>
      <c r="L44" s="87">
        <v>40634</v>
      </c>
      <c r="M44" s="87">
        <v>40675</v>
      </c>
      <c r="N44" s="87">
        <v>40697</v>
      </c>
      <c r="O44" s="88" t="s">
        <v>104</v>
      </c>
      <c r="P44" s="84">
        <v>40759</v>
      </c>
      <c r="Q44" s="87">
        <v>40788</v>
      </c>
      <c r="R44" s="87">
        <v>40822</v>
      </c>
      <c r="S44" s="84">
        <v>40861</v>
      </c>
      <c r="T44" s="84">
        <v>40883</v>
      </c>
      <c r="U44" s="84">
        <v>40912</v>
      </c>
      <c r="V44" s="84">
        <v>40945</v>
      </c>
      <c r="W44" s="84">
        <v>40975</v>
      </c>
      <c r="X44" s="84">
        <v>41011</v>
      </c>
      <c r="Y44" s="84">
        <v>41033</v>
      </c>
      <c r="Z44" s="84">
        <v>41065</v>
      </c>
      <c r="AA44" s="88" t="s">
        <v>104</v>
      </c>
      <c r="AB44" s="88" t="s">
        <v>104</v>
      </c>
      <c r="AC44" s="88" t="s">
        <v>104</v>
      </c>
      <c r="AD44" s="89">
        <v>41215</v>
      </c>
      <c r="AE44" s="84">
        <v>41219</v>
      </c>
      <c r="AF44" s="84">
        <v>41250</v>
      </c>
      <c r="AG44" s="84">
        <v>41285</v>
      </c>
      <c r="AH44" s="87">
        <v>41312</v>
      </c>
      <c r="AI44" s="84">
        <v>41338</v>
      </c>
      <c r="AJ44" s="88" t="s">
        <v>147</v>
      </c>
      <c r="AK44" s="88" t="s">
        <v>104</v>
      </c>
      <c r="AL44" s="87">
        <v>41428</v>
      </c>
      <c r="AM44" s="88" t="s">
        <v>104</v>
      </c>
      <c r="AN44" s="88" t="s">
        <v>104</v>
      </c>
      <c r="AO44" s="88" t="s">
        <v>104</v>
      </c>
      <c r="AP44" s="92">
        <v>41557</v>
      </c>
      <c r="AQ44" s="87">
        <v>41583</v>
      </c>
      <c r="AR44" s="87">
        <v>41617</v>
      </c>
      <c r="AS44" s="87">
        <v>41645</v>
      </c>
      <c r="AT44" s="87">
        <v>41680</v>
      </c>
      <c r="AU44" s="87">
        <v>41705</v>
      </c>
      <c r="AV44" s="87">
        <v>41737</v>
      </c>
      <c r="AW44" s="87">
        <v>41764</v>
      </c>
      <c r="AX44" s="87">
        <v>41795</v>
      </c>
    </row>
    <row r="45" spans="1:50" hidden="1">
      <c r="A45" s="83" t="s">
        <v>148</v>
      </c>
      <c r="B45" s="88" t="s">
        <v>104</v>
      </c>
      <c r="C45" s="85" t="s">
        <v>103</v>
      </c>
      <c r="D45" s="88" t="s">
        <v>104</v>
      </c>
      <c r="E45" s="86">
        <v>40428</v>
      </c>
      <c r="F45" s="88" t="s">
        <v>104</v>
      </c>
      <c r="G45" s="84">
        <v>40490</v>
      </c>
      <c r="H45" s="84">
        <v>40519</v>
      </c>
      <c r="I45" s="88" t="s">
        <v>104</v>
      </c>
      <c r="J45" s="84">
        <v>40577</v>
      </c>
      <c r="K45" s="84">
        <v>40612</v>
      </c>
      <c r="L45" s="87">
        <v>40638</v>
      </c>
      <c r="M45" s="87">
        <v>40669</v>
      </c>
      <c r="N45" s="87">
        <v>40701</v>
      </c>
      <c r="O45" s="84">
        <v>40729</v>
      </c>
      <c r="P45" s="84">
        <v>40770</v>
      </c>
      <c r="Q45" s="88" t="s">
        <v>104</v>
      </c>
      <c r="R45" s="88" t="s">
        <v>104</v>
      </c>
      <c r="S45" s="84">
        <v>40850</v>
      </c>
      <c r="T45" s="84">
        <v>40883</v>
      </c>
      <c r="U45" s="84">
        <v>40912</v>
      </c>
      <c r="V45" s="84">
        <v>40946</v>
      </c>
      <c r="W45" s="88" t="s">
        <v>104</v>
      </c>
      <c r="X45" s="88"/>
      <c r="Y45" s="88"/>
      <c r="AA45" s="88"/>
      <c r="AC45" s="88"/>
      <c r="AD45" s="88"/>
      <c r="AE45" s="88"/>
      <c r="AG45" s="88"/>
      <c r="AI45" s="88"/>
      <c r="AJ45" s="88"/>
      <c r="AK45" s="88"/>
      <c r="AM45" s="88"/>
      <c r="AN45" s="88" t="s">
        <v>104</v>
      </c>
      <c r="AO45" s="88"/>
      <c r="AP45" s="88"/>
      <c r="AX45" s="87">
        <v>41795</v>
      </c>
    </row>
    <row r="46" spans="1:50">
      <c r="A46" s="83" t="s">
        <v>149</v>
      </c>
      <c r="B46" s="88" t="s">
        <v>104</v>
      </c>
      <c r="C46" s="96" t="s">
        <v>103</v>
      </c>
      <c r="D46" s="88" t="s">
        <v>104</v>
      </c>
      <c r="E46" s="97" t="s">
        <v>104</v>
      </c>
      <c r="F46" s="84">
        <v>40471</v>
      </c>
      <c r="G46" s="84">
        <v>40500</v>
      </c>
      <c r="H46" s="92">
        <v>40529</v>
      </c>
      <c r="I46" s="89">
        <v>40561</v>
      </c>
      <c r="J46" s="84">
        <v>40582</v>
      </c>
      <c r="K46" s="89">
        <v>40619</v>
      </c>
      <c r="L46" s="98">
        <v>40652</v>
      </c>
      <c r="M46" s="98">
        <v>40687</v>
      </c>
      <c r="N46" s="87">
        <v>40702</v>
      </c>
      <c r="O46" s="88" t="s">
        <v>104</v>
      </c>
      <c r="P46" s="84">
        <v>40759</v>
      </c>
      <c r="Q46" s="88" t="s">
        <v>104</v>
      </c>
      <c r="R46" s="87">
        <v>40833</v>
      </c>
      <c r="S46" s="92">
        <v>40865</v>
      </c>
      <c r="T46" s="84">
        <v>40893</v>
      </c>
      <c r="U46" s="89">
        <v>40935</v>
      </c>
      <c r="V46" s="89">
        <v>40962</v>
      </c>
      <c r="W46" s="88" t="s">
        <v>104</v>
      </c>
      <c r="X46" s="84">
        <v>41002</v>
      </c>
      <c r="Y46" s="88" t="s">
        <v>104</v>
      </c>
      <c r="Z46" s="84">
        <v>41065</v>
      </c>
      <c r="AA46" s="84">
        <v>41092</v>
      </c>
      <c r="AB46" s="88" t="s">
        <v>104</v>
      </c>
      <c r="AC46" s="88" t="s">
        <v>104</v>
      </c>
      <c r="AD46" s="89">
        <v>41228</v>
      </c>
      <c r="AE46" s="84">
        <v>41228</v>
      </c>
      <c r="AF46" s="84">
        <v>41257</v>
      </c>
      <c r="AG46" s="89">
        <v>41296</v>
      </c>
      <c r="AH46" s="87">
        <v>41312</v>
      </c>
      <c r="AI46" s="88" t="s">
        <v>104</v>
      </c>
      <c r="AJ46" s="93">
        <v>41381</v>
      </c>
      <c r="AK46" s="84">
        <v>41403</v>
      </c>
      <c r="AL46" s="87">
        <v>41430</v>
      </c>
      <c r="AM46" s="88" t="s">
        <v>104</v>
      </c>
      <c r="AN46" s="88" t="s">
        <v>104</v>
      </c>
      <c r="AO46" s="88" t="s">
        <v>104</v>
      </c>
      <c r="AP46" s="88" t="s">
        <v>104</v>
      </c>
      <c r="AQ46" s="87">
        <v>41593</v>
      </c>
      <c r="AR46" s="94">
        <v>41626</v>
      </c>
      <c r="AS46" s="87">
        <v>41649</v>
      </c>
      <c r="AT46" s="87">
        <v>41681</v>
      </c>
      <c r="AU46" s="94">
        <v>41715</v>
      </c>
      <c r="AV46" s="95">
        <v>41744</v>
      </c>
      <c r="AW46" s="87">
        <v>41773</v>
      </c>
      <c r="AX46" s="87">
        <v>41795</v>
      </c>
    </row>
    <row r="47" spans="1:50">
      <c r="A47" s="83" t="s">
        <v>150</v>
      </c>
      <c r="C47" s="96"/>
      <c r="D47" s="88"/>
      <c r="E47" s="97"/>
      <c r="F47" s="84"/>
      <c r="G47" s="84"/>
      <c r="H47" s="92"/>
      <c r="I47" s="89"/>
      <c r="J47" s="84"/>
      <c r="K47" s="89"/>
      <c r="L47" s="98"/>
      <c r="M47" s="98"/>
      <c r="N47" s="87"/>
      <c r="O47" s="88"/>
      <c r="P47" s="84"/>
      <c r="Q47" s="88"/>
      <c r="R47" s="87"/>
      <c r="S47" s="92"/>
      <c r="T47" s="84"/>
      <c r="U47" s="89"/>
      <c r="V47" s="89"/>
      <c r="W47" s="88"/>
      <c r="X47" s="84"/>
      <c r="Y47" s="88"/>
      <c r="Z47" s="84"/>
      <c r="AA47" s="84"/>
      <c r="AB47" s="88"/>
      <c r="AC47" s="88"/>
      <c r="AD47" s="89"/>
      <c r="AE47" s="84"/>
      <c r="AF47" s="84"/>
      <c r="AG47" s="92"/>
      <c r="AH47" s="87"/>
      <c r="AI47" s="88"/>
      <c r="AJ47" s="92"/>
      <c r="AK47" s="84"/>
      <c r="AL47" s="87"/>
      <c r="AM47" s="88"/>
      <c r="AN47" s="88"/>
      <c r="AO47" s="88"/>
      <c r="AP47" s="84">
        <v>41555</v>
      </c>
      <c r="AQ47" s="87">
        <v>41583</v>
      </c>
      <c r="AR47" s="87">
        <v>41617</v>
      </c>
      <c r="AS47" s="87">
        <v>41647</v>
      </c>
      <c r="AT47" s="87">
        <v>41681</v>
      </c>
      <c r="AU47" s="87">
        <v>41710</v>
      </c>
      <c r="AV47" s="87">
        <v>41736</v>
      </c>
      <c r="AW47" s="87">
        <v>41773</v>
      </c>
      <c r="AX47" s="95">
        <v>41803</v>
      </c>
    </row>
    <row r="48" spans="1:50">
      <c r="A48" s="83" t="s">
        <v>151</v>
      </c>
      <c r="B48" s="89">
        <v>40416</v>
      </c>
      <c r="C48" s="85" t="s">
        <v>103</v>
      </c>
      <c r="D48" s="88" t="s">
        <v>104</v>
      </c>
      <c r="E48" s="86">
        <v>40424</v>
      </c>
      <c r="F48" s="84">
        <v>40455</v>
      </c>
      <c r="G48" s="84">
        <v>40487</v>
      </c>
      <c r="H48" s="84">
        <v>40521</v>
      </c>
      <c r="I48" s="84">
        <v>40547</v>
      </c>
      <c r="J48" s="84">
        <v>40577</v>
      </c>
      <c r="K48" s="84">
        <v>40612</v>
      </c>
      <c r="L48" s="87">
        <v>40638</v>
      </c>
      <c r="M48" s="87">
        <v>40669</v>
      </c>
      <c r="N48" s="87">
        <v>40700</v>
      </c>
      <c r="O48" s="84">
        <v>40729</v>
      </c>
      <c r="P48" s="88" t="s">
        <v>104</v>
      </c>
      <c r="Q48" s="87">
        <v>40792</v>
      </c>
      <c r="R48" s="87">
        <v>40828</v>
      </c>
      <c r="S48" s="84">
        <v>40851</v>
      </c>
      <c r="T48" s="84">
        <v>40885</v>
      </c>
      <c r="U48" s="84">
        <v>40912</v>
      </c>
      <c r="V48" s="84">
        <v>40948</v>
      </c>
      <c r="W48" s="84">
        <v>40974</v>
      </c>
      <c r="X48" s="84">
        <v>41002</v>
      </c>
      <c r="Y48" s="84">
        <v>41036</v>
      </c>
      <c r="Z48" s="84">
        <v>41066</v>
      </c>
      <c r="AA48" s="88" t="s">
        <v>104</v>
      </c>
      <c r="AB48" s="88" t="s">
        <v>104</v>
      </c>
      <c r="AC48" s="84">
        <v>41156</v>
      </c>
      <c r="AD48" s="84">
        <v>41186</v>
      </c>
      <c r="AE48" s="84">
        <v>41219</v>
      </c>
      <c r="AF48" s="84">
        <v>41247</v>
      </c>
      <c r="AG48" s="84">
        <v>41282</v>
      </c>
      <c r="AH48" s="87">
        <v>41316</v>
      </c>
      <c r="AI48" s="88" t="s">
        <v>104</v>
      </c>
      <c r="AJ48" s="84">
        <v>41374</v>
      </c>
      <c r="AK48" s="84">
        <v>41401</v>
      </c>
      <c r="AL48" s="87">
        <v>41430</v>
      </c>
      <c r="AM48" s="88" t="s">
        <v>104</v>
      </c>
      <c r="AN48" s="88" t="s">
        <v>104</v>
      </c>
      <c r="AO48" s="84">
        <v>41521</v>
      </c>
      <c r="AP48" s="92">
        <v>41556</v>
      </c>
      <c r="AQ48" s="87">
        <v>41586</v>
      </c>
      <c r="AR48" s="87">
        <v>41619</v>
      </c>
      <c r="AS48" s="87">
        <v>41645</v>
      </c>
      <c r="AT48" s="87">
        <v>41675</v>
      </c>
      <c r="AU48" s="87">
        <v>41704</v>
      </c>
      <c r="AV48" s="87">
        <v>41730</v>
      </c>
      <c r="AW48" s="87">
        <v>41765</v>
      </c>
      <c r="AX48" s="87">
        <v>41794</v>
      </c>
    </row>
    <row r="49" spans="1:50">
      <c r="A49" s="83" t="s">
        <v>152</v>
      </c>
      <c r="B49" s="88" t="s">
        <v>104</v>
      </c>
      <c r="C49" s="96" t="s">
        <v>103</v>
      </c>
      <c r="D49" s="88" t="s">
        <v>104</v>
      </c>
      <c r="E49" s="97" t="s">
        <v>104</v>
      </c>
      <c r="F49" s="84">
        <v>40465</v>
      </c>
      <c r="G49" s="84">
        <v>40498</v>
      </c>
      <c r="H49" s="92">
        <v>40526</v>
      </c>
      <c r="I49" s="89"/>
      <c r="J49" s="84">
        <v>40581</v>
      </c>
      <c r="K49" s="84">
        <v>40611</v>
      </c>
      <c r="L49" s="87">
        <v>40647</v>
      </c>
      <c r="M49" s="98">
        <v>40702</v>
      </c>
      <c r="N49" s="87">
        <v>40702</v>
      </c>
      <c r="O49" s="84">
        <v>40738</v>
      </c>
      <c r="P49" s="89">
        <v>40795</v>
      </c>
      <c r="Q49" s="87">
        <v>40802</v>
      </c>
      <c r="R49" s="98">
        <v>40835</v>
      </c>
      <c r="S49" s="92">
        <v>40863</v>
      </c>
      <c r="T49" s="89">
        <v>40896</v>
      </c>
      <c r="U49" s="89">
        <v>40927</v>
      </c>
      <c r="V49" s="84">
        <v>40954</v>
      </c>
      <c r="W49" s="84">
        <v>40983</v>
      </c>
      <c r="X49" s="84">
        <v>41012</v>
      </c>
      <c r="Y49" s="84">
        <v>41044</v>
      </c>
      <c r="Z49" s="91" t="s">
        <v>104</v>
      </c>
      <c r="AA49" s="88" t="s">
        <v>104</v>
      </c>
      <c r="AB49" s="88" t="s">
        <v>104</v>
      </c>
      <c r="AC49" s="84">
        <v>41166</v>
      </c>
      <c r="AD49" s="84">
        <v>41197</v>
      </c>
      <c r="AE49" s="84">
        <v>41227</v>
      </c>
      <c r="AF49" s="89">
        <v>41261</v>
      </c>
      <c r="AG49" s="84">
        <v>41289</v>
      </c>
      <c r="AH49" s="87">
        <v>41319</v>
      </c>
      <c r="AI49" s="84">
        <v>41347</v>
      </c>
      <c r="AJ49" s="93">
        <v>41381</v>
      </c>
      <c r="AK49" s="84">
        <v>41409</v>
      </c>
      <c r="AL49" s="87">
        <v>41439</v>
      </c>
      <c r="AM49" s="84">
        <v>41463</v>
      </c>
      <c r="AN49" s="88" t="s">
        <v>104</v>
      </c>
      <c r="AO49" s="84">
        <v>41530</v>
      </c>
      <c r="AP49" s="84">
        <v>41561</v>
      </c>
      <c r="AQ49" s="87">
        <v>41593</v>
      </c>
      <c r="AR49" s="94">
        <v>41626</v>
      </c>
      <c r="AS49" s="87">
        <v>41654</v>
      </c>
      <c r="AT49" s="87">
        <v>41682</v>
      </c>
      <c r="AU49" s="94">
        <v>41716</v>
      </c>
      <c r="AV49" s="94">
        <v>41744</v>
      </c>
      <c r="AW49" s="94">
        <v>41775</v>
      </c>
      <c r="AX49" s="95">
        <v>41803</v>
      </c>
    </row>
    <row r="50" spans="1:50">
      <c r="A50" s="83" t="s">
        <v>153</v>
      </c>
      <c r="B50" s="89">
        <v>40413</v>
      </c>
      <c r="C50" s="85" t="s">
        <v>103</v>
      </c>
      <c r="D50" s="88" t="s">
        <v>104</v>
      </c>
      <c r="E50" s="86">
        <v>40424</v>
      </c>
      <c r="F50" s="84">
        <v>40457</v>
      </c>
      <c r="G50" s="84">
        <v>40486</v>
      </c>
      <c r="H50" s="84">
        <v>40519</v>
      </c>
      <c r="I50" s="84">
        <v>40546</v>
      </c>
      <c r="J50" s="84">
        <v>40578</v>
      </c>
      <c r="K50" s="84">
        <v>40610</v>
      </c>
      <c r="L50" s="87">
        <v>40634</v>
      </c>
      <c r="M50" s="87">
        <v>40672</v>
      </c>
      <c r="N50" s="87">
        <v>40700</v>
      </c>
      <c r="O50" s="84">
        <v>40729</v>
      </c>
      <c r="P50" s="84">
        <v>40759</v>
      </c>
      <c r="Q50" s="87">
        <v>40788</v>
      </c>
      <c r="R50" s="87">
        <v>40822</v>
      </c>
      <c r="S50" s="84">
        <v>40851</v>
      </c>
      <c r="T50" s="84">
        <v>40882</v>
      </c>
      <c r="U50" s="84">
        <v>40913</v>
      </c>
      <c r="V50" s="84">
        <v>40948</v>
      </c>
      <c r="W50" s="84">
        <v>40976</v>
      </c>
      <c r="X50" s="92">
        <v>41003</v>
      </c>
      <c r="Y50" s="84">
        <v>41032</v>
      </c>
      <c r="Z50" s="84">
        <v>41065</v>
      </c>
      <c r="AA50" s="84">
        <v>41092</v>
      </c>
      <c r="AB50" s="88" t="s">
        <v>104</v>
      </c>
      <c r="AC50" s="88" t="s">
        <v>104</v>
      </c>
      <c r="AD50" s="84">
        <v>41186</v>
      </c>
      <c r="AE50" s="84">
        <v>41218</v>
      </c>
      <c r="AF50" s="84">
        <v>41247</v>
      </c>
      <c r="AG50" s="84">
        <v>41282</v>
      </c>
      <c r="AH50" s="87">
        <v>41311</v>
      </c>
      <c r="AI50" s="84">
        <v>41338</v>
      </c>
      <c r="AJ50" s="84">
        <v>41374</v>
      </c>
      <c r="AK50" s="84">
        <v>41400</v>
      </c>
      <c r="AL50" s="87">
        <v>41431</v>
      </c>
      <c r="AM50" s="84">
        <v>41463</v>
      </c>
      <c r="AN50" s="88" t="s">
        <v>104</v>
      </c>
      <c r="AO50" s="84">
        <v>41521</v>
      </c>
      <c r="AP50" s="84">
        <v>41551</v>
      </c>
      <c r="AQ50" s="87">
        <v>41583</v>
      </c>
      <c r="AR50" s="87">
        <v>41614</v>
      </c>
      <c r="AS50" s="87">
        <v>41645</v>
      </c>
      <c r="AT50" s="87">
        <v>41673</v>
      </c>
      <c r="AU50" s="87">
        <v>41704</v>
      </c>
      <c r="AV50" s="87">
        <v>41730</v>
      </c>
      <c r="AW50" s="87">
        <v>41765</v>
      </c>
      <c r="AX50" s="87">
        <v>41796</v>
      </c>
    </row>
    <row r="51" spans="1:50">
      <c r="A51" s="83" t="s">
        <v>154</v>
      </c>
      <c r="B51" s="84">
        <v>40393</v>
      </c>
      <c r="C51" s="85" t="s">
        <v>103</v>
      </c>
      <c r="D51" s="89">
        <v>40420</v>
      </c>
      <c r="E51" s="86">
        <v>40428</v>
      </c>
      <c r="F51" s="84">
        <v>40462</v>
      </c>
      <c r="G51" s="84">
        <v>40487</v>
      </c>
      <c r="H51" s="84">
        <v>40519</v>
      </c>
      <c r="I51" s="84">
        <v>40554</v>
      </c>
      <c r="J51" s="84">
        <v>40578</v>
      </c>
      <c r="K51" s="89">
        <v>40618</v>
      </c>
      <c r="L51" s="87">
        <v>40640</v>
      </c>
      <c r="M51" s="87">
        <v>40669</v>
      </c>
      <c r="N51" s="87">
        <v>40700</v>
      </c>
      <c r="O51" s="88" t="s">
        <v>104</v>
      </c>
      <c r="P51" s="89">
        <v>40785</v>
      </c>
      <c r="Q51" s="87">
        <v>40793</v>
      </c>
      <c r="R51" s="87">
        <v>40826</v>
      </c>
      <c r="S51" s="84">
        <v>40861</v>
      </c>
      <c r="T51" s="84">
        <v>40883</v>
      </c>
      <c r="U51" s="84">
        <v>40912</v>
      </c>
      <c r="V51" s="84">
        <v>40946</v>
      </c>
      <c r="W51" s="84">
        <v>40976</v>
      </c>
      <c r="X51" s="84">
        <v>41002</v>
      </c>
      <c r="Y51" s="84">
        <v>41032</v>
      </c>
      <c r="Z51" s="84">
        <v>41065</v>
      </c>
      <c r="AA51" s="89">
        <v>41120</v>
      </c>
      <c r="AB51" s="88" t="s">
        <v>104</v>
      </c>
      <c r="AC51" s="88" t="s">
        <v>104</v>
      </c>
      <c r="AD51" s="88" t="s">
        <v>104</v>
      </c>
      <c r="AE51" s="84">
        <v>41221</v>
      </c>
      <c r="AF51" s="84">
        <v>41254</v>
      </c>
      <c r="AG51" s="84">
        <v>41283</v>
      </c>
      <c r="AH51" s="87">
        <v>41310</v>
      </c>
      <c r="AI51" s="84">
        <v>41339</v>
      </c>
      <c r="AJ51" s="84">
        <v>41374</v>
      </c>
      <c r="AK51" s="84">
        <v>41404</v>
      </c>
      <c r="AL51" s="87">
        <v>41430</v>
      </c>
      <c r="AM51" s="88" t="s">
        <v>104</v>
      </c>
      <c r="AN51" s="88" t="s">
        <v>104</v>
      </c>
      <c r="AO51" s="84">
        <v>41527</v>
      </c>
      <c r="AP51" s="84">
        <v>41544</v>
      </c>
      <c r="AQ51" s="87">
        <v>41589</v>
      </c>
      <c r="AR51" s="87">
        <v>41621</v>
      </c>
      <c r="AS51" s="87">
        <v>41647</v>
      </c>
      <c r="AT51" s="87">
        <v>41676</v>
      </c>
      <c r="AU51" s="95">
        <v>41712</v>
      </c>
      <c r="AV51" s="87">
        <v>41732</v>
      </c>
      <c r="AW51" s="87">
        <v>41765</v>
      </c>
      <c r="AX51" s="87">
        <v>41800</v>
      </c>
    </row>
    <row r="52" spans="1:50">
      <c r="A52" s="83" t="s">
        <v>155</v>
      </c>
      <c r="B52" s="88" t="s">
        <v>104</v>
      </c>
      <c r="C52" s="85" t="s">
        <v>103</v>
      </c>
      <c r="D52" s="88" t="s">
        <v>104</v>
      </c>
      <c r="E52" s="86">
        <v>40428</v>
      </c>
      <c r="F52" s="84">
        <v>40463</v>
      </c>
      <c r="G52" s="89">
        <v>40497</v>
      </c>
      <c r="H52" s="84">
        <v>40525</v>
      </c>
      <c r="I52" s="88" t="s">
        <v>104</v>
      </c>
      <c r="J52" s="84">
        <v>40578</v>
      </c>
      <c r="K52" s="84">
        <v>40613</v>
      </c>
      <c r="L52" s="87">
        <v>40634</v>
      </c>
      <c r="M52" s="87">
        <v>40668</v>
      </c>
      <c r="N52" s="87">
        <v>40700</v>
      </c>
      <c r="O52" s="88" t="s">
        <v>104</v>
      </c>
      <c r="P52" s="88" t="s">
        <v>104</v>
      </c>
      <c r="Q52" s="87">
        <v>40792</v>
      </c>
      <c r="R52" s="87">
        <v>40827</v>
      </c>
      <c r="S52" s="84">
        <v>40857</v>
      </c>
      <c r="T52" s="84">
        <v>40885</v>
      </c>
      <c r="U52" s="88" t="s">
        <v>104</v>
      </c>
      <c r="V52" s="84">
        <v>40955</v>
      </c>
      <c r="W52" s="84">
        <v>40976</v>
      </c>
      <c r="X52" s="88" t="s">
        <v>104</v>
      </c>
      <c r="Y52" s="84">
        <v>41039</v>
      </c>
      <c r="Z52" s="84">
        <v>41065</v>
      </c>
      <c r="AA52" s="84">
        <v>41092</v>
      </c>
      <c r="AB52" s="88" t="s">
        <v>104</v>
      </c>
      <c r="AC52" s="84">
        <v>41166</v>
      </c>
      <c r="AD52" s="84">
        <v>41193</v>
      </c>
      <c r="AE52" s="84">
        <v>41220</v>
      </c>
      <c r="AF52" s="84">
        <v>41247</v>
      </c>
      <c r="AG52" s="84">
        <v>41289</v>
      </c>
      <c r="AH52" s="87">
        <v>41313</v>
      </c>
      <c r="AI52" s="84">
        <v>41348</v>
      </c>
      <c r="AJ52" s="88" t="s">
        <v>104</v>
      </c>
      <c r="AK52" s="88" t="s">
        <v>104</v>
      </c>
      <c r="AL52" s="87">
        <v>41430</v>
      </c>
      <c r="AM52" s="88" t="s">
        <v>104</v>
      </c>
      <c r="AN52" s="88" t="s">
        <v>104</v>
      </c>
      <c r="AO52" s="84">
        <v>41530</v>
      </c>
      <c r="AP52" s="92">
        <v>41562</v>
      </c>
      <c r="AQ52" s="94">
        <v>41598</v>
      </c>
      <c r="AR52" s="87">
        <v>41617</v>
      </c>
      <c r="AS52" s="87">
        <v>41654</v>
      </c>
      <c r="AT52" s="94">
        <v>41688</v>
      </c>
      <c r="AU52" s="87">
        <v>41705</v>
      </c>
      <c r="AV52" s="94">
        <v>41745</v>
      </c>
      <c r="AW52" s="94">
        <v>41779</v>
      </c>
      <c r="AX52" s="87">
        <v>41800</v>
      </c>
    </row>
    <row r="53" spans="1:50">
      <c r="A53" s="83" t="s">
        <v>156</v>
      </c>
      <c r="B53" s="88" t="s">
        <v>104</v>
      </c>
      <c r="C53" s="85" t="s">
        <v>104</v>
      </c>
      <c r="D53" s="88" t="s">
        <v>104</v>
      </c>
      <c r="E53" s="86" t="s">
        <v>104</v>
      </c>
      <c r="F53" s="84" t="s">
        <v>104</v>
      </c>
      <c r="G53" s="84" t="s">
        <v>104</v>
      </c>
      <c r="H53" s="84">
        <v>40519</v>
      </c>
      <c r="I53" s="89">
        <v>40561</v>
      </c>
      <c r="J53" s="89">
        <v>40591</v>
      </c>
      <c r="K53" s="84">
        <v>40612</v>
      </c>
      <c r="L53" s="87">
        <v>40640</v>
      </c>
      <c r="M53" s="87">
        <v>40672</v>
      </c>
      <c r="N53" s="87">
        <v>40700</v>
      </c>
      <c r="O53" s="84">
        <v>40729</v>
      </c>
      <c r="P53" s="84">
        <v>40759</v>
      </c>
      <c r="Q53" s="87">
        <v>40792</v>
      </c>
      <c r="R53" s="87">
        <v>40823</v>
      </c>
      <c r="S53" s="84">
        <v>40861</v>
      </c>
      <c r="T53" s="84">
        <v>40886</v>
      </c>
      <c r="U53" s="92">
        <v>40926</v>
      </c>
      <c r="V53" s="84">
        <v>40954</v>
      </c>
      <c r="W53" s="84">
        <v>40983</v>
      </c>
      <c r="X53" s="84">
        <v>41001</v>
      </c>
      <c r="Y53" s="84">
        <v>41038</v>
      </c>
      <c r="Z53" s="84">
        <v>41065</v>
      </c>
      <c r="AA53" s="88" t="s">
        <v>104</v>
      </c>
      <c r="AB53" s="88" t="s">
        <v>104</v>
      </c>
      <c r="AC53" s="84">
        <v>41158</v>
      </c>
      <c r="AD53" s="89">
        <v>41205</v>
      </c>
      <c r="AE53" s="84">
        <v>41228</v>
      </c>
      <c r="AF53" s="84">
        <v>41254</v>
      </c>
      <c r="AG53" s="84">
        <v>41292</v>
      </c>
      <c r="AH53" s="87">
        <v>41309</v>
      </c>
      <c r="AI53" s="84">
        <v>41338</v>
      </c>
      <c r="AJ53" s="93">
        <v>41382</v>
      </c>
      <c r="AK53" s="88" t="s">
        <v>104</v>
      </c>
      <c r="AL53" s="87">
        <v>41428</v>
      </c>
      <c r="AM53" s="84">
        <v>41463</v>
      </c>
      <c r="AN53" s="88" t="s">
        <v>104</v>
      </c>
      <c r="AO53" s="84">
        <v>41527</v>
      </c>
      <c r="AP53" s="92">
        <v>41557</v>
      </c>
      <c r="AQ53" s="87">
        <v>41591</v>
      </c>
      <c r="AR53" s="87">
        <v>41621</v>
      </c>
      <c r="AS53" s="87">
        <v>41653</v>
      </c>
      <c r="AT53" s="87">
        <v>41677</v>
      </c>
      <c r="AU53" s="94">
        <v>41716</v>
      </c>
      <c r="AV53" s="87">
        <v>41731</v>
      </c>
      <c r="AW53" s="87">
        <v>41773</v>
      </c>
      <c r="AX53" s="87">
        <v>41802</v>
      </c>
    </row>
    <row r="54" spans="1:50">
      <c r="A54" s="83" t="s">
        <v>157</v>
      </c>
      <c r="B54" s="88" t="s">
        <v>104</v>
      </c>
      <c r="C54" s="96" t="s">
        <v>103</v>
      </c>
      <c r="D54" s="88" t="s">
        <v>104</v>
      </c>
      <c r="E54" s="97" t="s">
        <v>104</v>
      </c>
      <c r="F54" s="84">
        <v>40457</v>
      </c>
      <c r="G54" s="84">
        <v>40500</v>
      </c>
      <c r="H54" s="92">
        <v>40529</v>
      </c>
      <c r="I54" s="88" t="s">
        <v>104</v>
      </c>
      <c r="J54" s="84">
        <v>40581</v>
      </c>
      <c r="K54" s="89">
        <v>40618</v>
      </c>
      <c r="L54" s="98">
        <v>40652</v>
      </c>
      <c r="M54" s="98">
        <v>40681</v>
      </c>
      <c r="N54" s="88" t="s">
        <v>104</v>
      </c>
      <c r="O54" s="88" t="s">
        <v>104</v>
      </c>
      <c r="P54" s="88" t="s">
        <v>104</v>
      </c>
      <c r="Q54" s="88" t="s">
        <v>104</v>
      </c>
      <c r="R54" s="98">
        <v>40835</v>
      </c>
      <c r="S54" s="92">
        <v>40863</v>
      </c>
      <c r="T54" s="84">
        <v>40890</v>
      </c>
      <c r="U54" s="92">
        <v>40926</v>
      </c>
      <c r="V54" s="84">
        <v>40948</v>
      </c>
      <c r="W54" s="84">
        <v>40982</v>
      </c>
      <c r="X54" s="88" t="s">
        <v>104</v>
      </c>
      <c r="Y54" s="84">
        <v>41045</v>
      </c>
      <c r="Z54" s="84">
        <v>41065</v>
      </c>
      <c r="AA54" s="89">
        <v>41108</v>
      </c>
      <c r="AB54" s="88" t="s">
        <v>104</v>
      </c>
      <c r="AC54" s="88" t="s">
        <v>104</v>
      </c>
      <c r="AD54" s="88" t="s">
        <v>104</v>
      </c>
      <c r="AE54" s="84">
        <v>41228</v>
      </c>
      <c r="AF54" s="84">
        <v>41254</v>
      </c>
      <c r="AG54" s="84">
        <v>41285</v>
      </c>
      <c r="AH54" s="87">
        <v>41316</v>
      </c>
      <c r="AI54" s="84">
        <v>41346</v>
      </c>
      <c r="AJ54" s="93">
        <v>41381</v>
      </c>
      <c r="AK54" s="84">
        <v>41401</v>
      </c>
      <c r="AL54" s="87">
        <v>41429</v>
      </c>
      <c r="AM54" s="88" t="s">
        <v>104</v>
      </c>
      <c r="AN54" s="88" t="s">
        <v>104</v>
      </c>
      <c r="AO54" s="88" t="s">
        <v>104</v>
      </c>
      <c r="AP54" s="92">
        <v>41561</v>
      </c>
      <c r="AQ54" s="84" t="s">
        <v>104</v>
      </c>
      <c r="AR54" s="94">
        <v>41626</v>
      </c>
      <c r="AS54" s="87">
        <v>41647</v>
      </c>
      <c r="AT54" s="87">
        <v>41677</v>
      </c>
      <c r="AU54" s="94">
        <v>41715</v>
      </c>
      <c r="AV54" s="87">
        <v>41743</v>
      </c>
      <c r="AW54" s="87">
        <v>41768</v>
      </c>
      <c r="AX54" s="87">
        <v>41796</v>
      </c>
    </row>
    <row r="55" spans="1:50">
      <c r="A55" s="83" t="s">
        <v>158</v>
      </c>
      <c r="B55" s="89">
        <v>40416</v>
      </c>
      <c r="C55" s="96" t="s">
        <v>103</v>
      </c>
      <c r="D55" s="88" t="s">
        <v>104</v>
      </c>
      <c r="E55" s="97" t="s">
        <v>104</v>
      </c>
      <c r="F55" s="84">
        <v>40471</v>
      </c>
      <c r="G55" s="84">
        <v>40487</v>
      </c>
      <c r="H55" s="92">
        <v>40527</v>
      </c>
      <c r="I55" s="88" t="s">
        <v>104</v>
      </c>
      <c r="J55" s="89">
        <v>40591</v>
      </c>
      <c r="K55" s="88" t="s">
        <v>104</v>
      </c>
      <c r="L55" s="87">
        <v>40648</v>
      </c>
      <c r="M55" s="98">
        <v>40702</v>
      </c>
      <c r="N55" s="87">
        <v>40702</v>
      </c>
      <c r="O55" s="88" t="s">
        <v>104</v>
      </c>
      <c r="P55" s="88" t="s">
        <v>104</v>
      </c>
      <c r="Q55" s="88" t="s">
        <v>104</v>
      </c>
      <c r="R55" s="87">
        <v>40830</v>
      </c>
      <c r="S55" s="88" t="s">
        <v>104</v>
      </c>
      <c r="T55" s="88" t="s">
        <v>104</v>
      </c>
      <c r="U55" s="89">
        <v>40926</v>
      </c>
      <c r="V55" s="88" t="s">
        <v>104</v>
      </c>
      <c r="W55" s="88" t="s">
        <v>104</v>
      </c>
      <c r="X55" s="88" t="s">
        <v>104</v>
      </c>
      <c r="Y55" s="84">
        <v>41036</v>
      </c>
      <c r="Z55" s="89">
        <v>41067</v>
      </c>
      <c r="AA55" s="88" t="s">
        <v>104</v>
      </c>
      <c r="AB55" s="88" t="s">
        <v>104</v>
      </c>
      <c r="AC55" s="88" t="s">
        <v>104</v>
      </c>
      <c r="AD55" s="88" t="s">
        <v>104</v>
      </c>
      <c r="AE55" s="88" t="s">
        <v>104</v>
      </c>
      <c r="AF55" s="88" t="s">
        <v>104</v>
      </c>
      <c r="AG55" s="84">
        <v>40925</v>
      </c>
      <c r="AH55" s="87">
        <v>40952</v>
      </c>
      <c r="AI55" s="88" t="s">
        <v>104</v>
      </c>
      <c r="AJ55" s="84">
        <v>41369</v>
      </c>
      <c r="AK55" s="88" t="s">
        <v>104</v>
      </c>
      <c r="AL55" s="87">
        <v>41429</v>
      </c>
      <c r="AM55" s="88" t="s">
        <v>104</v>
      </c>
      <c r="AN55" s="88" t="s">
        <v>104</v>
      </c>
      <c r="AO55" s="84">
        <v>41521</v>
      </c>
      <c r="AP55" s="84">
        <v>41551</v>
      </c>
      <c r="AQ55" s="87">
        <v>41593</v>
      </c>
      <c r="AR55" s="87">
        <v>41619</v>
      </c>
      <c r="AS55" s="87">
        <v>41649</v>
      </c>
      <c r="AT55" s="87">
        <v>41673</v>
      </c>
      <c r="AU55" s="87">
        <v>41704</v>
      </c>
      <c r="AV55" s="87">
        <v>41743</v>
      </c>
      <c r="AW55" s="87">
        <v>41773</v>
      </c>
      <c r="AX55" s="87">
        <v>41799</v>
      </c>
    </row>
    <row r="56" spans="1:50">
      <c r="A56" s="83" t="s">
        <v>159</v>
      </c>
      <c r="B56" s="89">
        <v>40416</v>
      </c>
      <c r="C56" s="85" t="s">
        <v>103</v>
      </c>
      <c r="D56" s="88" t="s">
        <v>104</v>
      </c>
      <c r="E56" s="86">
        <v>40424</v>
      </c>
      <c r="F56" s="92">
        <v>40458</v>
      </c>
      <c r="G56" s="84">
        <v>40492</v>
      </c>
      <c r="H56" s="84">
        <v>40519</v>
      </c>
      <c r="I56" s="84">
        <v>40547</v>
      </c>
      <c r="J56" s="84">
        <v>40582</v>
      </c>
      <c r="K56" s="84">
        <v>40610</v>
      </c>
      <c r="L56" s="87">
        <v>40637</v>
      </c>
      <c r="M56" s="87">
        <v>40672</v>
      </c>
      <c r="N56" s="87">
        <v>40697</v>
      </c>
      <c r="O56" s="88" t="s">
        <v>104</v>
      </c>
      <c r="P56" s="84">
        <v>40759</v>
      </c>
      <c r="Q56" s="87">
        <v>40792</v>
      </c>
      <c r="R56" s="87">
        <v>40823</v>
      </c>
      <c r="S56" s="84">
        <v>40854</v>
      </c>
      <c r="T56" s="84">
        <v>40883</v>
      </c>
      <c r="U56" s="84">
        <v>40912</v>
      </c>
      <c r="V56" s="88" t="s">
        <v>104</v>
      </c>
      <c r="W56" s="84">
        <v>40977</v>
      </c>
      <c r="X56" s="84">
        <v>41009</v>
      </c>
      <c r="Y56" s="84">
        <v>41032</v>
      </c>
      <c r="Z56" s="84">
        <v>41065</v>
      </c>
      <c r="AA56" s="88" t="s">
        <v>104</v>
      </c>
      <c r="AB56" s="88" t="s">
        <v>104</v>
      </c>
      <c r="AC56" s="88" t="s">
        <v>104</v>
      </c>
      <c r="AD56" s="84">
        <v>41190</v>
      </c>
      <c r="AE56" s="84">
        <v>41219</v>
      </c>
      <c r="AF56" s="84">
        <v>41249</v>
      </c>
      <c r="AG56" s="84">
        <v>41283</v>
      </c>
      <c r="AH56" s="87">
        <v>41310</v>
      </c>
      <c r="AI56" s="84">
        <v>41340</v>
      </c>
      <c r="AJ56" s="101">
        <v>41374</v>
      </c>
      <c r="AK56" s="84">
        <v>41401</v>
      </c>
      <c r="AL56" s="87">
        <v>41430</v>
      </c>
      <c r="AM56" s="88" t="s">
        <v>104</v>
      </c>
      <c r="AN56" s="88" t="s">
        <v>104</v>
      </c>
      <c r="AO56" s="88" t="s">
        <v>104</v>
      </c>
      <c r="AP56" s="92">
        <v>41556</v>
      </c>
      <c r="AQ56" s="87">
        <v>41586</v>
      </c>
      <c r="AR56" s="87">
        <v>41618</v>
      </c>
      <c r="AS56" s="87">
        <v>41647</v>
      </c>
      <c r="AT56" s="87">
        <v>41677</v>
      </c>
      <c r="AU56" s="87">
        <v>41704</v>
      </c>
      <c r="AV56" s="87">
        <v>41733</v>
      </c>
      <c r="AW56" s="87">
        <v>41766</v>
      </c>
      <c r="AX56" s="87">
        <v>41796</v>
      </c>
    </row>
    <row r="57" spans="1:50">
      <c r="A57" s="83" t="s">
        <v>160</v>
      </c>
      <c r="B57" s="88" t="s">
        <v>104</v>
      </c>
      <c r="C57" s="85" t="s">
        <v>103</v>
      </c>
      <c r="D57" s="88" t="s">
        <v>104</v>
      </c>
      <c r="E57" s="86">
        <v>40424</v>
      </c>
      <c r="F57" s="84">
        <v>40465</v>
      </c>
      <c r="G57" s="89">
        <v>40527</v>
      </c>
      <c r="H57" s="102"/>
      <c r="I57" s="84">
        <v>40547</v>
      </c>
      <c r="J57" s="84">
        <v>40582</v>
      </c>
      <c r="K57" s="84">
        <v>40612</v>
      </c>
      <c r="L57" s="98">
        <v>40652</v>
      </c>
      <c r="M57" s="87">
        <v>40669</v>
      </c>
      <c r="N57" s="87">
        <v>40709</v>
      </c>
      <c r="O57" s="88" t="s">
        <v>104</v>
      </c>
      <c r="P57" s="88" t="s">
        <v>104</v>
      </c>
      <c r="Q57" s="87">
        <v>40792</v>
      </c>
      <c r="R57" s="87">
        <v>40830</v>
      </c>
      <c r="S57" s="84">
        <v>40855</v>
      </c>
      <c r="T57" s="84">
        <v>40883</v>
      </c>
      <c r="U57" s="84">
        <v>40912</v>
      </c>
      <c r="V57" s="84">
        <v>40949</v>
      </c>
      <c r="W57" s="84">
        <v>40976</v>
      </c>
      <c r="X57" s="84">
        <v>41018</v>
      </c>
      <c r="Y57" s="88" t="s">
        <v>104</v>
      </c>
      <c r="Z57" s="88" t="s">
        <v>104</v>
      </c>
      <c r="AA57" s="88" t="s">
        <v>104</v>
      </c>
      <c r="AB57" s="88" t="s">
        <v>104</v>
      </c>
      <c r="AC57" s="88" t="s">
        <v>104</v>
      </c>
      <c r="AD57" s="84">
        <v>41192</v>
      </c>
      <c r="AE57" s="89">
        <v>41243</v>
      </c>
      <c r="AF57" s="84">
        <v>41257</v>
      </c>
      <c r="AG57" s="84">
        <v>41284</v>
      </c>
      <c r="AH57" s="87">
        <v>41316</v>
      </c>
      <c r="AI57" s="84">
        <v>41338</v>
      </c>
      <c r="AJ57" s="84">
        <v>41366</v>
      </c>
      <c r="AK57" s="84">
        <v>41409</v>
      </c>
      <c r="AL57" s="87">
        <v>41429</v>
      </c>
      <c r="AM57" s="88" t="s">
        <v>104</v>
      </c>
      <c r="AN57" s="88" t="s">
        <v>104</v>
      </c>
      <c r="AO57" s="88" t="s">
        <v>104</v>
      </c>
      <c r="AP57" s="92">
        <v>41558</v>
      </c>
      <c r="AQ57" s="94">
        <v>41598</v>
      </c>
      <c r="AR57" s="87">
        <v>41618</v>
      </c>
      <c r="AS57" s="94"/>
      <c r="AT57" s="87">
        <v>41683</v>
      </c>
      <c r="AU57" s="94">
        <v>41716</v>
      </c>
      <c r="AV57" s="87">
        <v>41732</v>
      </c>
      <c r="AW57" s="87">
        <v>41764</v>
      </c>
      <c r="AX57" s="87">
        <v>41794</v>
      </c>
    </row>
  </sheetData>
  <printOptions gridLines="1"/>
  <pageMargins left="0.35" right="0.23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Bus Mgr report</vt:lpstr>
      <vt:lpstr>VISA log</vt:lpstr>
      <vt:lpstr>'Bus Mgr report'!Print_Titles</vt:lpstr>
      <vt:lpstr>'VISA log'!Print_Titles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2014-06-10T22:17:16Z</cp:lastPrinted>
  <dcterms:created xsi:type="dcterms:W3CDTF">2001-08-13T15:36:03Z</dcterms:created>
  <dcterms:modified xsi:type="dcterms:W3CDTF">2014-08-14T17:31:03Z</dcterms:modified>
</cp:coreProperties>
</file>