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1-31-14" sheetId="1" r:id="rId1"/>
  </sheets>
  <definedNames>
    <definedName name="_xlnm.Print_Area" localSheetId="0">'1-31-14'!$A$2:$B$137</definedName>
    <definedName name="_xlnm.Print_Titles" localSheetId="0">'1-31-14'!$3:$4</definedName>
  </definedNames>
  <calcPr calcId="125725" concurrentCalc="0"/>
</workbook>
</file>

<file path=xl/calcChain.xml><?xml version="1.0" encoding="utf-8"?>
<calcChain xmlns="http://schemas.openxmlformats.org/spreadsheetml/2006/main">
  <c r="B31" i="1"/>
  <c r="B24"/>
  <c r="B32"/>
  <c r="B38"/>
  <c r="B45"/>
  <c r="B120"/>
  <c r="B113"/>
  <c r="B15"/>
  <c r="B16"/>
  <c r="B10"/>
  <c r="B9"/>
  <c r="B99"/>
  <c r="B98"/>
  <c r="B85"/>
  <c r="B37"/>
  <c r="B59"/>
  <c r="B18"/>
  <c r="B78"/>
  <c r="B91"/>
  <c r="B86"/>
  <c r="B93"/>
  <c r="B105"/>
  <c r="B122"/>
  <c r="B67"/>
  <c r="B128"/>
  <c r="B71"/>
  <c r="B118"/>
  <c r="B55"/>
  <c r="B124"/>
  <c r="B73"/>
  <c r="B101"/>
  <c r="B107"/>
  <c r="B12"/>
  <c r="B19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<sst xmlns="http://schemas.openxmlformats.org/spreadsheetml/2006/main" count="99" uniqueCount="82">
  <si>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</si>
  <si>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</si>
  <si>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</si>
  <si>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</si>
  <si>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</si>
  <si>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</si>
  <si>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</si>
  <si>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</si>
  <si>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</si>
  <si>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</si>
  <si>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</si>
  <si>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</si>
  <si>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</si>
  <si>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</si>
  <si>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</si>
  <si>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</si>
  <si>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</si>
  <si>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</si>
  <si>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</si>
  <si>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</si>
  <si>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</si>
  <si>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</si>
  <si>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</si>
  <si>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</si>
  <si>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</si>
  <si>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</si>
  <si>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</si>
  <si>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</si>
  <si>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</si>
  <si>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</si>
  <si>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</si>
  <si>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</si>
  <si>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</si>
  <si>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</si>
  <si>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</si>
  <si>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</si>
  <si>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</si>
  <si>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</si>
  <si>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</si>
  <si>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</si>
  <si>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</si>
  <si>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</si>
  <si>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</si>
  <si>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</si>
  <si>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</si>
  <si>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</si>
  <si>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</si>
  <si>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</si>
  <si>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</si>
  <si>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</si>
  <si>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</si>
  <si>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</si>
  <si>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</si>
  <si>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</si>
  <si>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</si>
  <si>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</si>
  <si>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</si>
  <si>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</si>
  <si>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</si>
  <si>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</si>
  <si>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</si>
  <si>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</si>
  <si>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</si>
  <si>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</si>
  <si>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</si>
  <si>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</si>
  <si>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</si>
  <si>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</si>
  <si>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</si>
  <si>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</si>
  <si>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</si>
  <si>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</si>
  <si>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</si>
  <si>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</si>
  <si>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</si>
  <si>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</si>
  <si>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</si>
  <si>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</si>
  <si>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</si>
  <si>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</si>
  <si>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Prepared by: Marcia D. Stokes, Business Manager</t>
  </si>
  <si>
    <t>January 2014-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</si>
</sst>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zoomScale="97" zoomScaleNormal="97" workbookViewId="0">
      <selection activeCell="E31" sqref="E31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135382.23000000001</v>
      </c>
    </row>
    <row r="8" spans="1:3">
      <c r="A8" s="4" t="s">
        <v>11</v>
      </c>
    </row>
    <row r="9" spans="1:3">
      <c r="A9" s="5" t="s">
        <v>4</v>
      </c>
      <c r="B9" s="7">
        <f>443683.98-27.29-11437.79</f>
        <v>432218.9</v>
      </c>
    </row>
    <row r="10" spans="1:3">
      <c r="A10" s="5" t="s">
        <v>5</v>
      </c>
      <c r="B10" s="7">
        <f>11437.79+27.29</f>
        <v>11465.080000000002</v>
      </c>
    </row>
    <row r="11" spans="1:3">
      <c r="A11" s="5" t="s">
        <v>30</v>
      </c>
      <c r="B11" s="15">
        <v>14942</v>
      </c>
    </row>
    <row r="12" spans="1:3">
      <c r="A12" s="5" t="s">
        <v>6</v>
      </c>
      <c r="B12" s="7">
        <f>SUM(B9:B11)</f>
        <v>458625.98000000004</v>
      </c>
    </row>
    <row r="13" spans="1:3">
      <c r="A13" s="4" t="s">
        <v>7</v>
      </c>
    </row>
    <row r="14" spans="1:3">
      <c r="A14" s="1" t="s">
        <v>56</v>
      </c>
      <c r="B14" s="7">
        <v>45.91</v>
      </c>
    </row>
    <row r="15" spans="1:3">
      <c r="A15" s="1" t="s">
        <v>39</v>
      </c>
      <c r="B15" s="7">
        <f>6423.63+53.32+2677.71</f>
        <v>9154.66</v>
      </c>
    </row>
    <row r="16" spans="1:3">
      <c r="A16" s="1" t="s">
        <v>8</v>
      </c>
      <c r="B16" s="7">
        <f>6304.2+1414.9+131.92+446+103.02+4807.5+201.92</f>
        <v>13409.460000000001</v>
      </c>
    </row>
    <row r="17" spans="1:4">
      <c r="A17" s="1" t="s">
        <v>41</v>
      </c>
      <c r="B17" s="15">
        <v>445000</v>
      </c>
    </row>
    <row r="18" spans="1:4">
      <c r="A18" s="1" t="s">
        <v>20</v>
      </c>
      <c r="B18" s="7">
        <f>SUM(B14:B17)</f>
        <v>467610.03</v>
      </c>
    </row>
    <row r="19" spans="1:4">
      <c r="A19" s="6" t="s">
        <v>9</v>
      </c>
      <c r="B19" s="16">
        <f>B7+B12-B18</f>
        <v>126398.18000000005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1409635.64</v>
      </c>
    </row>
    <row r="23" spans="1:4">
      <c r="A23" s="4" t="s">
        <v>11</v>
      </c>
    </row>
    <row r="24" spans="1:4">
      <c r="A24" s="5" t="s">
        <v>40</v>
      </c>
      <c r="B24" s="7">
        <f>100000+125000+135000+85000</f>
        <v>445000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0.93</v>
      </c>
    </row>
    <row r="27" spans="1:4">
      <c r="A27" s="1" t="s">
        <v>19</v>
      </c>
      <c r="B27" s="7">
        <v>9762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25675</v>
      </c>
    </row>
    <row r="31" spans="1:4">
      <c r="A31" s="1" t="s">
        <v>16</v>
      </c>
      <c r="B31" s="15">
        <f>441.5+5862.7+4807.5</f>
        <v>11111.7</v>
      </c>
    </row>
    <row r="32" spans="1:4">
      <c r="A32" s="5" t="s">
        <v>48</v>
      </c>
      <c r="B32" s="7">
        <f>SUM(B24:B31)</f>
        <v>491549.63</v>
      </c>
    </row>
    <row r="33" spans="1:4">
      <c r="A33" s="4" t="s">
        <v>7</v>
      </c>
    </row>
    <row r="34" spans="1:4">
      <c r="A34" s="1" t="s">
        <v>12</v>
      </c>
      <c r="B34" s="7">
        <v>136347.85999999999</v>
      </c>
    </row>
    <row r="35" spans="1:4">
      <c r="A35" s="1" t="s">
        <v>38</v>
      </c>
      <c r="B35" s="7">
        <v>259167.73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395515.58999999997</v>
      </c>
    </row>
    <row r="38" spans="1:4">
      <c r="A38" s="6" t="s">
        <v>13</v>
      </c>
      <c r="B38" s="22">
        <f>SUM(B22+B32-B37)</f>
        <v>1505669.6800000002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210467.17</v>
      </c>
    </row>
    <row r="41" spans="1:4">
      <c r="A41" s="11" t="s">
        <v>47</v>
      </c>
      <c r="B41" s="20">
        <v>1050202.51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78</v>
      </c>
      <c r="B44" s="20">
        <v>245000</v>
      </c>
    </row>
    <row r="45" spans="1:4">
      <c r="A45" s="12"/>
      <c r="B45" s="23">
        <f>SUM(B40:B44)</f>
        <v>1505669.68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105439.69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105439.69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105439.1</v>
      </c>
    </row>
    <row r="59" spans="1:2">
      <c r="A59" s="11"/>
      <c r="B59" s="21">
        <f>SUM(B57:B58)</f>
        <v>105439.69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334412.64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0.01</v>
      </c>
    </row>
    <row r="67" spans="1:3">
      <c r="A67" s="1" t="s">
        <v>6</v>
      </c>
      <c r="B67" s="7">
        <f>SUM(B65:B66)</f>
        <v>0.01</v>
      </c>
    </row>
    <row r="68" spans="1:3">
      <c r="A68" s="4" t="s">
        <v>35</v>
      </c>
    </row>
    <row r="69" spans="1:3" s="7" customFormat="1">
      <c r="A69" s="1" t="s">
        <v>77</v>
      </c>
      <c r="B69" s="7">
        <v>0</v>
      </c>
      <c r="C69" s="1"/>
    </row>
    <row r="70" spans="1:3">
      <c r="A70" s="1" t="s">
        <v>79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334412.65000000002</v>
      </c>
      <c r="C73" s="7"/>
    </row>
    <row r="74" spans="1:3">
      <c r="A74" s="6"/>
    </row>
    <row r="75" spans="1:3">
      <c r="A75" s="11" t="s">
        <v>29</v>
      </c>
      <c r="B75" s="19">
        <v>792.68</v>
      </c>
    </row>
    <row r="76" spans="1:3">
      <c r="A76" s="11" t="s">
        <v>33</v>
      </c>
      <c r="B76" s="20">
        <v>333619.96999999997</v>
      </c>
    </row>
    <row r="77" spans="1:3">
      <c r="A77" s="11"/>
      <c r="B77" s="21">
        <v>0</v>
      </c>
    </row>
    <row r="78" spans="1:3">
      <c r="A78" s="11"/>
      <c r="B78" s="21">
        <f>SUM(B75:B77)</f>
        <v>334412.64999999997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1190.6099999999999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131.92+201.92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284.20999999999998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284.20999999999998</v>
      </c>
    </row>
    <row r="92" spans="1:2" ht="32.25" customHeight="1">
      <c r="A92" s="6"/>
    </row>
    <row r="93" spans="1:2">
      <c r="A93" s="6" t="s">
        <v>75</v>
      </c>
      <c r="B93" s="16">
        <f>B81+B86-B91</f>
        <v>1240.2399999999998</v>
      </c>
    </row>
    <row r="94" spans="1:2">
      <c r="A94" s="26" t="s">
        <v>53</v>
      </c>
      <c r="B94" s="26"/>
    </row>
    <row r="95" spans="1:2">
      <c r="A95" s="6" t="s">
        <v>3</v>
      </c>
      <c r="B95" s="7">
        <v>13611.01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4028.6+1621.36+47.05</f>
        <v>5697.01</v>
      </c>
    </row>
    <row r="99" spans="1:3">
      <c r="A99" s="1" t="s">
        <v>31</v>
      </c>
      <c r="B99" s="18">
        <f>6304.2+1414.9+446+103.02+4807.5</f>
        <v>13075.62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18772.63</v>
      </c>
    </row>
    <row r="103" spans="1:3">
      <c r="A103" s="4" t="s">
        <v>32</v>
      </c>
      <c r="B103" s="7">
        <v>2620.21</v>
      </c>
    </row>
    <row r="104" spans="1:3">
      <c r="A104" s="1" t="s">
        <v>67</v>
      </c>
      <c r="B104" s="15">
        <v>11465.08</v>
      </c>
    </row>
    <row r="105" spans="1:3">
      <c r="B105" s="7">
        <f>SUM(B103:B104)</f>
        <v>14085.29</v>
      </c>
    </row>
    <row r="107" spans="1:3">
      <c r="A107" s="6" t="s">
        <v>9</v>
      </c>
      <c r="B107" s="16">
        <f>B95+B101-B105</f>
        <v>18298.349999999999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11769.56</v>
      </c>
    </row>
    <row r="111" spans="1:3">
      <c r="A111" s="4" t="s">
        <v>18</v>
      </c>
      <c r="B111" s="17"/>
    </row>
    <row r="113" spans="1:3">
      <c r="A113" s="1" t="s">
        <v>61</v>
      </c>
      <c r="B113" s="7">
        <f>168.5+15</f>
        <v>183.5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183.5</v>
      </c>
    </row>
    <row r="120" spans="1:3">
      <c r="A120" s="5" t="s">
        <v>63</v>
      </c>
      <c r="B120" s="7">
        <f>5405.05+36</f>
        <v>5441.05</v>
      </c>
    </row>
    <row r="121" spans="1:3">
      <c r="A121" s="5" t="s">
        <v>64</v>
      </c>
      <c r="B121" s="15">
        <v>0</v>
      </c>
    </row>
    <row r="122" spans="1:3">
      <c r="B122" s="7">
        <f>SUM(B120:B121)</f>
        <v>5441.05</v>
      </c>
    </row>
    <row r="124" spans="1:3">
      <c r="A124" s="6" t="s">
        <v>9</v>
      </c>
      <c r="B124" s="16">
        <f>B110+B118-B122</f>
        <v>6512.0099999999993</v>
      </c>
      <c r="C124" s="7"/>
    </row>
    <row r="125" spans="1:3">
      <c r="A125" s="6"/>
    </row>
    <row r="126" spans="1:3">
      <c r="A126" s="11" t="s">
        <v>57</v>
      </c>
      <c r="B126" s="24">
        <v>5150.6099999999997</v>
      </c>
    </row>
    <row r="127" spans="1:3">
      <c r="A127" s="11" t="s">
        <v>58</v>
      </c>
      <c r="B127" s="25">
        <v>1361.4</v>
      </c>
    </row>
    <row r="128" spans="1:3">
      <c r="A128" s="11"/>
      <c r="B128" s="24">
        <f>SUM(B126:B127)</f>
        <v>6512.01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80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1-31-14</vt:lpstr>
      <vt:lpstr>'1-31-14'!Print_Area</vt:lpstr>
      <vt:lpstr>'1-31-14'!Print_Titles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2014-01-07T18:04:55Z</cp:lastPrinted>
  <dcterms:created xsi:type="dcterms:W3CDTF">1997-08-12T17:26:54Z</dcterms:created>
  <dcterms:modified xsi:type="dcterms:W3CDTF">2014-02-10T16:24:30Z</dcterms:modified>
</cp:coreProperties>
</file>