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" sheetId="1" r:id="rId1"/>
  </sheets>
  <definedNames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26" i="1"/>
  <c r="B18"/>
  <c r="B17"/>
  <c r="B15"/>
  <c r="B21"/>
  <c r="B29"/>
  <c r="B27"/>
  <c r="B20"/>
  <c r="B10"/>
  <c r="B11" s="1"/>
  <c r="B43"/>
  <c r="B14"/>
  <c r="B33" l="1"/>
  <c r="B34"/>
  <c r="B36" l="1"/>
  <c r="B45"/>
</calcChain>
</file>

<file path=xl/sharedStrings.xml><?xml version="1.0" encoding="utf-8"?>
<sst xmlns="http://schemas.openxmlformats.org/spreadsheetml/2006/main" count="38" uniqueCount="36">
  <si>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</si>
  <si>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</si>
  <si>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</si>
  <si>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</si>
  <si>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</si>
  <si>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</si>
  <si>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Erie County Vocational Technical Foundation</t>
  </si>
  <si>
    <t>Beginning Cash Balance - PSDLAF</t>
  </si>
  <si>
    <t>Miscellaneus receipts-Vending</t>
  </si>
  <si>
    <t>Total Disbursements (-)</t>
  </si>
  <si>
    <t>Total Receipts (+)</t>
  </si>
  <si>
    <t>TOTAL  Erie County Vocational Technical Foundation</t>
  </si>
  <si>
    <t xml:space="preserve">ECVT-Erie Community Foundation </t>
  </si>
  <si>
    <t>ECVT Foundation - PSDLAF</t>
  </si>
  <si>
    <t xml:space="preserve">Ending Cash Balance  - PSDLAF </t>
  </si>
  <si>
    <t>Total Fund balance</t>
  </si>
  <si>
    <t>Contributions- JOC mileage reimbursements</t>
  </si>
  <si>
    <t>Checks-scholarships</t>
  </si>
  <si>
    <t>Checks-Brockman Fund</t>
  </si>
  <si>
    <t xml:space="preserve">Beginning Balance-ECF  </t>
  </si>
  <si>
    <t>Erie Community Foundation- grant</t>
  </si>
  <si>
    <t>Checks- ECF grant</t>
  </si>
  <si>
    <t>Contributions-Gifts-4 -Kids</t>
  </si>
  <si>
    <t>Gifts-4-Kids purchase cards</t>
  </si>
  <si>
    <t>Beginning Fund Balance</t>
  </si>
  <si>
    <t>Assigned- Brockman Scholarship Fund</t>
  </si>
  <si>
    <t>Assigned- Annual Scholarship Fund/ Other</t>
  </si>
  <si>
    <t>Ending Fund balance</t>
  </si>
  <si>
    <t xml:space="preserve">Assigned-ECF Grant -Womens Labor </t>
  </si>
  <si>
    <t>Net - gains/losss/expenses</t>
  </si>
  <si>
    <t>Contributions</t>
  </si>
  <si>
    <t>2012-2013</t>
  </si>
  <si>
    <t>Prepared by: Marcia D. Jones, Business Manager</t>
  </si>
  <si>
    <t>Contributions-Gifts-4 -Kids Dec 2012</t>
  </si>
  <si>
    <t>Ending Balance-ECF (11/30/12)</t>
  </si>
  <si>
    <t>Dec 31, 2012 YTD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</si>
</sst>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4" fontId="2" fillId="3" borderId="0" xfId="0" applyNumberFormat="1" applyFont="1" applyFill="1" applyBorder="1"/>
    <xf numFmtId="0" fontId="3" fillId="0" borderId="5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43" fontId="2" fillId="0" borderId="0" xfId="1" applyFont="1" applyFill="1" applyBorder="1"/>
    <xf numFmtId="4" fontId="1" fillId="3" borderId="4" xfId="0" applyNumberFormat="1" applyFont="1" applyFill="1" applyBorder="1" applyAlignment="1">
      <alignment horizontal="center"/>
    </xf>
    <xf numFmtId="43" fontId="1" fillId="0" borderId="0" xfId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3"/>
  <sheetViews>
    <sheetView showGridLines="0" tabSelected="1" zoomScaleNormal="100" workbookViewId="0">
      <selection activeCell="D9" sqref="D9"/>
    </sheetView>
  </sheetViews>
  <sheetFormatPr defaultColWidth="10.7109375" defaultRowHeight="12.75"/>
  <cols>
    <col min="1" max="1" width="49.140625" style="1" customWidth="1"/>
    <col min="2" max="2" width="16.5703125" style="4" customWidth="1"/>
    <col min="3" max="3" width="10.7109375" style="21"/>
    <col min="4" max="16384" width="10.7109375" style="1"/>
  </cols>
  <sheetData>
    <row r="2" spans="1:3">
      <c r="A2" s="24" t="s">
        <v>6</v>
      </c>
      <c r="B2" s="24"/>
    </row>
    <row r="3" spans="1:3" s="2" customFormat="1">
      <c r="A3" s="24" t="s">
        <v>1</v>
      </c>
      <c r="B3" s="24"/>
      <c r="C3" s="23"/>
    </row>
    <row r="4" spans="1:3" s="2" customFormat="1">
      <c r="A4" s="25" t="s">
        <v>31</v>
      </c>
      <c r="B4" s="25"/>
      <c r="C4" s="23"/>
    </row>
    <row r="5" spans="1:3">
      <c r="A5" s="3"/>
    </row>
    <row r="6" spans="1:3">
      <c r="A6" s="9" t="s">
        <v>13</v>
      </c>
      <c r="B6" s="22" t="s">
        <v>35</v>
      </c>
    </row>
    <row r="7" spans="1:3">
      <c r="A7" s="12"/>
      <c r="B7" s="11"/>
    </row>
    <row r="8" spans="1:3">
      <c r="A8" s="12" t="s">
        <v>24</v>
      </c>
      <c r="B8" s="11"/>
    </row>
    <row r="9" spans="1:3">
      <c r="A9" s="14" t="s">
        <v>25</v>
      </c>
      <c r="B9" s="11">
        <v>980</v>
      </c>
    </row>
    <row r="10" spans="1:3">
      <c r="A10" s="14" t="s">
        <v>26</v>
      </c>
      <c r="B10" s="11">
        <f>1101.13+88.52</f>
        <v>1189.6500000000001</v>
      </c>
    </row>
    <row r="11" spans="1:3">
      <c r="A11" s="10" t="s">
        <v>7</v>
      </c>
      <c r="B11" s="5">
        <f>SUM(B9:B10)</f>
        <v>2169.65</v>
      </c>
    </row>
    <row r="12" spans="1:3">
      <c r="A12" s="10"/>
      <c r="B12" s="11"/>
    </row>
    <row r="13" spans="1:3">
      <c r="A13" s="12" t="s">
        <v>0</v>
      </c>
      <c r="B13" s="11"/>
    </row>
    <row r="14" spans="1:3">
      <c r="A14" s="10" t="s">
        <v>22</v>
      </c>
      <c r="B14" s="11">
        <f>150+690+95+365</f>
        <v>1300</v>
      </c>
    </row>
    <row r="15" spans="1:3">
      <c r="A15" s="10" t="s">
        <v>33</v>
      </c>
      <c r="B15" s="11">
        <f>250+170+280+425</f>
        <v>1125</v>
      </c>
    </row>
    <row r="16" spans="1:3">
      <c r="A16" s="10" t="s">
        <v>30</v>
      </c>
      <c r="B16" s="11">
        <v>5300</v>
      </c>
    </row>
    <row r="17" spans="1:4">
      <c r="A17" s="10" t="s">
        <v>16</v>
      </c>
      <c r="B17" s="11">
        <f>71.34+89.5+89.5+118.76+93.52+161.34+470.82+224.54+109.29</f>
        <v>1428.61</v>
      </c>
    </row>
    <row r="18" spans="1:4">
      <c r="A18" s="10" t="s">
        <v>8</v>
      </c>
      <c r="B18" s="11">
        <f>49.47+13.95+19.32+2.26+119.66+75.44+62.46+80.55+70.65+51.58+70.62+71.84+221.24</f>
        <v>909.04000000000008</v>
      </c>
    </row>
    <row r="19" spans="1:4">
      <c r="A19" s="10" t="s">
        <v>20</v>
      </c>
      <c r="B19" s="11">
        <v>40000</v>
      </c>
    </row>
    <row r="20" spans="1:4">
      <c r="A20" s="10" t="s">
        <v>2</v>
      </c>
      <c r="B20" s="13">
        <f>0.02+0.02+0.52+0.68+0.13+0.17+1.39+0.02+2.01+0.01+0.01+1+0.07+0.01+0.03+1.52+0.78</f>
        <v>8.3899999999999988</v>
      </c>
    </row>
    <row r="21" spans="1:4">
      <c r="A21" s="10" t="s">
        <v>10</v>
      </c>
      <c r="B21" s="5">
        <f>SUM(B14:B20)</f>
        <v>50071.040000000001</v>
      </c>
    </row>
    <row r="22" spans="1:4">
      <c r="A22" s="12" t="s">
        <v>3</v>
      </c>
      <c r="B22" s="11"/>
    </row>
    <row r="23" spans="1:4">
      <c r="A23" s="10" t="s">
        <v>23</v>
      </c>
      <c r="B23" s="11">
        <v>2325</v>
      </c>
    </row>
    <row r="24" spans="1:4">
      <c r="A24" s="10" t="s">
        <v>17</v>
      </c>
      <c r="B24" s="11">
        <v>1000</v>
      </c>
    </row>
    <row r="25" spans="1:4">
      <c r="A25" s="10" t="s">
        <v>18</v>
      </c>
      <c r="B25" s="11">
        <v>990.88</v>
      </c>
    </row>
    <row r="26" spans="1:4">
      <c r="A26" s="10" t="s">
        <v>21</v>
      </c>
      <c r="B26" s="11">
        <f>1000+3500+87.19+100+200+180</f>
        <v>5067.1899999999996</v>
      </c>
    </row>
    <row r="27" spans="1:4">
      <c r="A27" s="10" t="s">
        <v>9</v>
      </c>
      <c r="B27" s="5">
        <f>SUM(B23:B26)</f>
        <v>9383.07</v>
      </c>
    </row>
    <row r="28" spans="1:4">
      <c r="A28" s="14"/>
      <c r="B28" s="13"/>
    </row>
    <row r="29" spans="1:4">
      <c r="A29" s="15" t="s">
        <v>14</v>
      </c>
      <c r="B29" s="5">
        <f>B11+B21-B27</f>
        <v>42857.62</v>
      </c>
      <c r="D29" s="4"/>
    </row>
    <row r="30" spans="1:4">
      <c r="A30" s="3"/>
      <c r="B30" s="18"/>
      <c r="D30" s="4"/>
    </row>
    <row r="31" spans="1:4">
      <c r="A31" s="2" t="s">
        <v>27</v>
      </c>
      <c r="B31" s="18"/>
      <c r="D31" s="4"/>
    </row>
    <row r="32" spans="1:4">
      <c r="A32" s="10" t="s">
        <v>25</v>
      </c>
      <c r="B32" s="11">
        <v>0</v>
      </c>
      <c r="D32" s="4"/>
    </row>
    <row r="33" spans="1:4">
      <c r="A33" s="10" t="s">
        <v>26</v>
      </c>
      <c r="B33" s="11">
        <f>B10+B14+B16+B17+B18+B20-B23-B24</f>
        <v>6810.6900000000005</v>
      </c>
      <c r="D33" s="4"/>
    </row>
    <row r="34" spans="1:4">
      <c r="A34" s="10" t="s">
        <v>28</v>
      </c>
      <c r="B34" s="11">
        <f>B19-B26</f>
        <v>34932.81</v>
      </c>
      <c r="D34" s="4"/>
    </row>
    <row r="35" spans="1:4">
      <c r="A35" s="19"/>
      <c r="B35" s="11"/>
      <c r="D35" s="4"/>
    </row>
    <row r="36" spans="1:4">
      <c r="A36" s="20" t="s">
        <v>15</v>
      </c>
      <c r="B36" s="11">
        <f>SUM(B32:B35)</f>
        <v>41743.5</v>
      </c>
      <c r="D36" s="4"/>
    </row>
    <row r="37" spans="1:4">
      <c r="A37" s="3"/>
    </row>
    <row r="38" spans="1:4">
      <c r="A38" s="9" t="s">
        <v>12</v>
      </c>
      <c r="B38" s="6"/>
    </row>
    <row r="39" spans="1:4">
      <c r="A39" s="10" t="s">
        <v>19</v>
      </c>
      <c r="B39" s="11">
        <v>189473.53</v>
      </c>
    </row>
    <row r="40" spans="1:4">
      <c r="A40" s="10"/>
      <c r="B40" s="11"/>
    </row>
    <row r="41" spans="1:4">
      <c r="A41" s="20" t="s">
        <v>29</v>
      </c>
      <c r="B41" s="11">
        <v>1229.7</v>
      </c>
    </row>
    <row r="42" spans="1:4">
      <c r="A42" s="10"/>
      <c r="B42" s="11"/>
    </row>
    <row r="43" spans="1:4">
      <c r="A43" s="15" t="s">
        <v>34</v>
      </c>
      <c r="B43" s="5">
        <f>SUM(B39:B41)</f>
        <v>190703.23</v>
      </c>
    </row>
    <row r="44" spans="1:4">
      <c r="A44" s="3"/>
    </row>
    <row r="45" spans="1:4">
      <c r="A45" s="16" t="s">
        <v>11</v>
      </c>
      <c r="B45" s="17">
        <f>B29+B43</f>
        <v>233560.85</v>
      </c>
    </row>
    <row r="47" spans="1:4">
      <c r="A47" s="7" t="s">
        <v>4</v>
      </c>
      <c r="B47" s="8"/>
    </row>
    <row r="48" spans="1:4">
      <c r="A48" s="7"/>
      <c r="B48" s="8"/>
    </row>
    <row r="49" spans="1:2">
      <c r="A49" s="7"/>
      <c r="B49" s="8"/>
    </row>
    <row r="50" spans="1:2">
      <c r="A50" s="7" t="s">
        <v>5</v>
      </c>
      <c r="B50" s="8"/>
    </row>
    <row r="51" spans="1:2">
      <c r="A51" s="7"/>
      <c r="B51" s="8"/>
    </row>
    <row r="52" spans="1:2">
      <c r="A52" s="7"/>
      <c r="B52" s="8"/>
    </row>
    <row r="53" spans="1:2">
      <c r="A53" s="7" t="s">
        <v>32</v>
      </c>
      <c r="B53" s="8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41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TREASURER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2013-01-15T17:51:40Z</cp:lastPrinted>
  <dcterms:created xsi:type="dcterms:W3CDTF">1997-08-12T17:26:54Z</dcterms:created>
  <dcterms:modified xsi:type="dcterms:W3CDTF">2013-01-15T18:03:50Z</dcterms:modified>
</cp:coreProperties>
</file>