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10-30-12" sheetId="1" r:id="rId1"/>
  </sheets>
  <definedNames>
    <definedName name="_xlnm.Print_Area" localSheetId="0">'TREASURER-10-30-12'!$A$2:$B$138</definedName>
    <definedName name="_xlnm.Print_Titles" localSheetId="0">'TREASURER-10-30-12'!$3:$4</definedName>
  </definedNames>
  <calcPr calcId="125725"/>
</workbook>
</file>

<file path=xl/calcChain.xml><?xml version="1.0" encoding="utf-8"?>
<calcChain xmlns="http://schemas.openxmlformats.org/spreadsheetml/2006/main">
  <c r="B40" i="1"/>
  <c r="B35"/>
  <c r="B16"/>
  <c r="B14"/>
  <c r="B104"/>
  <c r="B100"/>
  <c r="B99"/>
  <c r="B26"/>
  <c r="B67"/>
  <c r="B45" l="1"/>
  <c r="B79"/>
  <c r="B92"/>
  <c r="B87"/>
  <c r="B94" l="1"/>
  <c r="B106"/>
  <c r="B123" l="1"/>
  <c r="B68"/>
  <c r="B37"/>
  <c r="B129"/>
  <c r="B72"/>
  <c r="B119"/>
  <c r="B59"/>
  <c r="B55"/>
  <c r="B125" l="1"/>
  <c r="B32"/>
  <c r="B38" s="1"/>
  <c r="B74"/>
  <c r="B102"/>
  <c r="B108" s="1"/>
  <c r="B18"/>
  <c r="B12"/>
  <c r="B19" l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<sst xmlns="http://schemas.openxmlformats.org/spreadsheetml/2006/main" count="100" uniqueCount="83">
  <si>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</si>
  <si>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</si>
  <si>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</si>
  <si>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</si>
  <si>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</si>
  <si>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</si>
  <si>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</si>
  <si>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</si>
  <si>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</si>
  <si>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</si>
  <si>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</si>
  <si>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</si>
  <si>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</si>
  <si>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</si>
  <si>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</si>
  <si>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</si>
  <si>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</si>
  <si>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</si>
  <si>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</si>
  <si>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</si>
  <si>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</si>
  <si>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</si>
  <si>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</si>
  <si>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</si>
  <si>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</si>
  <si>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</si>
  <si>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</si>
  <si>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</si>
  <si>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</si>
  <si>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</si>
  <si>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</si>
  <si>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</si>
  <si>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</si>
  <si>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</si>
  <si>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</si>
  <si>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</si>
  <si>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</si>
  <si>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</si>
  <si>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</si>
  <si>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</si>
  <si>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</si>
  <si>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</si>
  <si>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</si>
  <si>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</si>
  <si>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</si>
  <si>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</si>
  <si>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</si>
  <si>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</si>
  <si>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</si>
  <si>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</si>
  <si>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</si>
  <si>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</si>
  <si>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</si>
  <si>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</si>
  <si>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</si>
  <si>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</si>
  <si>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</si>
  <si>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</si>
  <si>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</si>
  <si>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</si>
  <si>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</si>
  <si>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</si>
  <si>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</si>
  <si>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</si>
  <si>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</si>
  <si>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</si>
  <si>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</si>
  <si>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</si>
  <si>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</si>
  <si>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</si>
  <si>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</si>
  <si>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</si>
  <si>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Less Check issued- Building Painting Project</t>
  </si>
  <si>
    <t>Transfer from General Fund- PMI GRANT - 2011-12-A/R</t>
  </si>
  <si>
    <t>Less transfers to General Fund-purchases 2011-12 A/P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</si>
  <si>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</si>
  <si>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</si>
  <si>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</si>
  <si>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</si>
  <si>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</si>
  <si>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</si>
  <si>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</si>
  <si>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October 2012-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</si>
</sst>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E18" sqref="E18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82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300285.13</v>
      </c>
    </row>
    <row r="8" spans="1:3">
      <c r="A8" s="4" t="s">
        <v>11</v>
      </c>
    </row>
    <row r="9" spans="1:3">
      <c r="A9" s="5" t="s">
        <v>4</v>
      </c>
      <c r="B9" s="7">
        <v>334000.92</v>
      </c>
    </row>
    <row r="10" spans="1:3">
      <c r="A10" s="5" t="s">
        <v>5</v>
      </c>
      <c r="B10" s="7">
        <v>0</v>
      </c>
    </row>
    <row r="11" spans="1:3">
      <c r="A11" s="5" t="s">
        <v>30</v>
      </c>
      <c r="B11" s="13">
        <v>13690.19</v>
      </c>
    </row>
    <row r="12" spans="1:3">
      <c r="A12" s="5" t="s">
        <v>6</v>
      </c>
      <c r="B12" s="7">
        <f>SUM(B9:B11)</f>
        <v>347691.11</v>
      </c>
    </row>
    <row r="13" spans="1:3">
      <c r="A13" s="4" t="s">
        <v>7</v>
      </c>
    </row>
    <row r="14" spans="1:3">
      <c r="A14" s="1" t="s">
        <v>56</v>
      </c>
      <c r="B14" s="7">
        <f>112.62+29.49+19.07</f>
        <v>161.18</v>
      </c>
    </row>
    <row r="15" spans="1:3">
      <c r="A15" s="1" t="s">
        <v>39</v>
      </c>
      <c r="B15" s="7">
        <v>7106.27</v>
      </c>
    </row>
    <row r="16" spans="1:3">
      <c r="A16" s="1" t="s">
        <v>8</v>
      </c>
      <c r="B16" s="7">
        <f>4878.01+875.4+87.7+175.4+87.7</f>
        <v>6104.2099999999991</v>
      </c>
    </row>
    <row r="17" spans="1:4">
      <c r="A17" s="1" t="s">
        <v>41</v>
      </c>
      <c r="B17" s="13">
        <v>575000</v>
      </c>
    </row>
    <row r="18" spans="1:4">
      <c r="A18" s="1" t="s">
        <v>20</v>
      </c>
      <c r="B18" s="7">
        <f>SUM(B14:B17)</f>
        <v>588371.66</v>
      </c>
    </row>
    <row r="19" spans="1:4">
      <c r="A19" s="6" t="s">
        <v>9</v>
      </c>
      <c r="B19" s="14">
        <f>B7+B12-B18</f>
        <v>59604.579999999958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989294.34</v>
      </c>
    </row>
    <row r="23" spans="1:4">
      <c r="A23" s="4" t="s">
        <v>11</v>
      </c>
    </row>
    <row r="24" spans="1:4">
      <c r="A24" s="5" t="s">
        <v>40</v>
      </c>
      <c r="B24" s="7">
        <v>575000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44.26+1.23</f>
        <v>45.489999999999995</v>
      </c>
    </row>
    <row r="27" spans="1:4">
      <c r="A27" s="1" t="s">
        <v>19</v>
      </c>
      <c r="B27" s="7">
        <v>10213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86590</v>
      </c>
    </row>
    <row r="30" spans="1:4">
      <c r="A30" s="1" t="s">
        <v>27</v>
      </c>
      <c r="B30" s="7">
        <v>27621.83</v>
      </c>
    </row>
    <row r="31" spans="1:4">
      <c r="A31" s="1" t="s">
        <v>16</v>
      </c>
      <c r="B31" s="13">
        <v>4878.01</v>
      </c>
    </row>
    <row r="32" spans="1:4">
      <c r="A32" s="5" t="s">
        <v>48</v>
      </c>
      <c r="B32" s="7">
        <f>SUM(B24:B31)</f>
        <v>704348.33</v>
      </c>
    </row>
    <row r="33" spans="1:4">
      <c r="A33" s="4" t="s">
        <v>7</v>
      </c>
    </row>
    <row r="34" spans="1:4">
      <c r="A34" s="1" t="s">
        <v>12</v>
      </c>
      <c r="B34" s="7">
        <v>151234.85999999999</v>
      </c>
    </row>
    <row r="35" spans="1:4">
      <c r="A35" s="1" t="s">
        <v>38</v>
      </c>
      <c r="B35" s="7">
        <f>303430.04+129.93</f>
        <v>303559.96999999997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454794.82999999996</v>
      </c>
    </row>
    <row r="38" spans="1:4">
      <c r="A38" s="6" t="s">
        <v>13</v>
      </c>
      <c r="B38" s="15">
        <f>SUM(B22+B32-B37)</f>
        <v>1238847.8399999999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6">
        <f>289668.59-129.93</f>
        <v>289538.66000000003</v>
      </c>
    </row>
    <row r="41" spans="1:4">
      <c r="A41" s="11" t="s">
        <v>47</v>
      </c>
      <c r="B41" s="17">
        <v>704309.18</v>
      </c>
    </row>
    <row r="42" spans="1:4">
      <c r="A42" s="11" t="s">
        <v>69</v>
      </c>
      <c r="B42" s="17">
        <v>0</v>
      </c>
    </row>
    <row r="43" spans="1:4">
      <c r="A43" s="11" t="s">
        <v>71</v>
      </c>
      <c r="B43" s="17">
        <v>0</v>
      </c>
    </row>
    <row r="44" spans="1:4">
      <c r="A44" s="11" t="s">
        <v>68</v>
      </c>
      <c r="B44" s="17">
        <v>245000</v>
      </c>
    </row>
    <row r="45" spans="1:4">
      <c r="A45" s="12"/>
      <c r="B45" s="18">
        <f>SUM(B40:B44)</f>
        <v>1238847.8400000001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105394.05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4">
        <f>B48+B50+B51-B53</f>
        <v>105394.05</v>
      </c>
    </row>
    <row r="56" spans="1:2">
      <c r="A56" s="6"/>
    </row>
    <row r="57" spans="1:2">
      <c r="A57" s="11" t="s">
        <v>44</v>
      </c>
      <c r="B57" s="16">
        <v>0.59</v>
      </c>
    </row>
    <row r="58" spans="1:2">
      <c r="A58" s="11" t="s">
        <v>45</v>
      </c>
      <c r="B58" s="17">
        <v>105393.46</v>
      </c>
    </row>
    <row r="59" spans="1:2">
      <c r="A59" s="11"/>
      <c r="B59" s="19">
        <f>SUM(B57:B58)</f>
        <v>105394.05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349853.95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73</v>
      </c>
      <c r="B66" s="7">
        <v>0</v>
      </c>
    </row>
    <row r="67" spans="1:3">
      <c r="A67" s="1" t="s">
        <v>17</v>
      </c>
      <c r="B67" s="13">
        <f>0.04+33.2</f>
        <v>33.24</v>
      </c>
    </row>
    <row r="68" spans="1:3">
      <c r="A68" s="1" t="s">
        <v>6</v>
      </c>
      <c r="B68" s="7">
        <f>SUM(B65:B67)</f>
        <v>33.24</v>
      </c>
    </row>
    <row r="69" spans="1:3">
      <c r="A69" s="4" t="s">
        <v>35</v>
      </c>
    </row>
    <row r="70" spans="1:3" s="7" customFormat="1">
      <c r="A70" s="1" t="s">
        <v>74</v>
      </c>
      <c r="B70" s="7">
        <v>0</v>
      </c>
      <c r="C70" s="1"/>
    </row>
    <row r="71" spans="1:3">
      <c r="A71" s="1" t="s">
        <v>72</v>
      </c>
      <c r="B71" s="13">
        <v>11709</v>
      </c>
    </row>
    <row r="72" spans="1:3">
      <c r="B72" s="7">
        <f>SUM(B70:B71)</f>
        <v>11709</v>
      </c>
    </row>
    <row r="73" spans="1:3">
      <c r="B73" s="13"/>
    </row>
    <row r="74" spans="1:3">
      <c r="A74" s="6" t="s">
        <v>25</v>
      </c>
      <c r="B74" s="14">
        <f>B62+B68-B72</f>
        <v>338178.19</v>
      </c>
      <c r="C74" s="7"/>
    </row>
    <row r="75" spans="1:3">
      <c r="A75" s="6"/>
    </row>
    <row r="76" spans="1:3">
      <c r="A76" s="11" t="s">
        <v>29</v>
      </c>
      <c r="B76" s="16">
        <v>13000.04</v>
      </c>
    </row>
    <row r="77" spans="1:3">
      <c r="A77" s="11" t="s">
        <v>33</v>
      </c>
      <c r="B77" s="17">
        <v>325178.15000000002</v>
      </c>
    </row>
    <row r="78" spans="1:3">
      <c r="A78" s="11"/>
      <c r="B78" s="19">
        <v>0</v>
      </c>
    </row>
    <row r="79" spans="1:3">
      <c r="A79" s="11"/>
      <c r="B79" s="19">
        <f>SUM(B76:B78)</f>
        <v>338178.19</v>
      </c>
      <c r="C79" s="7"/>
    </row>
    <row r="80" spans="1:3">
      <c r="A80" s="6"/>
    </row>
    <row r="81" spans="1:2">
      <c r="A81" s="22" t="s">
        <v>80</v>
      </c>
      <c r="B81" s="23"/>
    </row>
    <row r="82" spans="1:2">
      <c r="A82" s="6" t="s">
        <v>75</v>
      </c>
      <c r="B82" s="7">
        <v>350.8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76</v>
      </c>
      <c r="B86" s="13">
        <v>350.8</v>
      </c>
    </row>
    <row r="87" spans="1:2">
      <c r="A87" s="5" t="s">
        <v>6</v>
      </c>
      <c r="B87" s="7">
        <f>SUM(B85:B86)</f>
        <v>350.8</v>
      </c>
    </row>
    <row r="88" spans="1:2">
      <c r="A88" s="6"/>
    </row>
    <row r="89" spans="1:2">
      <c r="A89" s="4" t="s">
        <v>77</v>
      </c>
    </row>
    <row r="90" spans="1:2">
      <c r="A90" s="5" t="s">
        <v>12</v>
      </c>
      <c r="B90" s="7">
        <v>280.89999999999998</v>
      </c>
    </row>
    <row r="91" spans="1:2">
      <c r="A91" s="5" t="s">
        <v>78</v>
      </c>
      <c r="B91" s="13">
        <v>0</v>
      </c>
    </row>
    <row r="92" spans="1:2">
      <c r="A92" s="6"/>
      <c r="B92" s="7">
        <f>SUM(B90:B91)</f>
        <v>280.89999999999998</v>
      </c>
    </row>
    <row r="93" spans="1:2">
      <c r="A93" s="6"/>
    </row>
    <row r="94" spans="1:2">
      <c r="A94" s="6" t="s">
        <v>79</v>
      </c>
      <c r="B94" s="7">
        <f>B82+B87-B92</f>
        <v>420.70000000000005</v>
      </c>
    </row>
    <row r="95" spans="1:2">
      <c r="A95" s="26" t="s">
        <v>53</v>
      </c>
      <c r="B95" s="26"/>
    </row>
    <row r="96" spans="1:2">
      <c r="A96" s="6" t="s">
        <v>3</v>
      </c>
      <c r="B96" s="7">
        <v>47649.91</v>
      </c>
    </row>
    <row r="97" spans="1:3" s="4" customFormat="1">
      <c r="A97" s="4" t="s">
        <v>18</v>
      </c>
      <c r="B97" s="20"/>
    </row>
    <row r="99" spans="1:3">
      <c r="A99" s="1" t="s">
        <v>60</v>
      </c>
      <c r="B99" s="7">
        <f>4753.95+1582.55+9400.41-4878.01-875.4</f>
        <v>9983.5</v>
      </c>
    </row>
    <row r="100" spans="1:3">
      <c r="A100" s="1" t="s">
        <v>31</v>
      </c>
      <c r="B100" s="21">
        <f>4878.01+875.4</f>
        <v>5753.41</v>
      </c>
    </row>
    <row r="101" spans="1:3">
      <c r="A101" s="1" t="s">
        <v>54</v>
      </c>
      <c r="B101" s="13">
        <v>7.28</v>
      </c>
    </row>
    <row r="102" spans="1:3">
      <c r="A102" s="1" t="s">
        <v>6</v>
      </c>
      <c r="B102" s="7">
        <f>SUM(B99:B101)</f>
        <v>15744.19</v>
      </c>
    </row>
    <row r="104" spans="1:3">
      <c r="A104" s="4" t="s">
        <v>32</v>
      </c>
      <c r="B104" s="7">
        <f>3817.32+44.92</f>
        <v>3862.2400000000002</v>
      </c>
    </row>
    <row r="105" spans="1:3">
      <c r="A105" s="1" t="s">
        <v>67</v>
      </c>
      <c r="B105" s="13">
        <v>0</v>
      </c>
    </row>
    <row r="106" spans="1:3">
      <c r="B106" s="7">
        <f>SUM(B104:B105)</f>
        <v>3862.2400000000002</v>
      </c>
    </row>
    <row r="108" spans="1:3">
      <c r="A108" s="6" t="s">
        <v>9</v>
      </c>
      <c r="B108" s="14">
        <f>B96+B102-B106</f>
        <v>59531.860000000008</v>
      </c>
      <c r="C108" s="7"/>
    </row>
    <row r="109" spans="1:3">
      <c r="A109" s="6"/>
    </row>
    <row r="110" spans="1:3">
      <c r="A110" s="26" t="s">
        <v>55</v>
      </c>
      <c r="B110" s="26"/>
    </row>
    <row r="111" spans="1:3">
      <c r="A111" s="6" t="s">
        <v>3</v>
      </c>
      <c r="B111" s="7">
        <v>388.52</v>
      </c>
    </row>
    <row r="112" spans="1:3">
      <c r="A112" s="4" t="s">
        <v>18</v>
      </c>
      <c r="B112" s="20"/>
    </row>
    <row r="114" spans="1:3">
      <c r="A114" s="1" t="s">
        <v>61</v>
      </c>
      <c r="B114" s="7">
        <v>4361.5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308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v>0.35</v>
      </c>
    </row>
    <row r="119" spans="1:3">
      <c r="A119" s="1" t="s">
        <v>6</v>
      </c>
      <c r="B119" s="7">
        <f>SUM(B114:B118)</f>
        <v>4669.8500000000004</v>
      </c>
    </row>
    <row r="121" spans="1:3">
      <c r="A121" s="5" t="s">
        <v>63</v>
      </c>
      <c r="B121" s="7">
        <v>2730</v>
      </c>
    </row>
    <row r="122" spans="1:3">
      <c r="A122" s="5" t="s">
        <v>64</v>
      </c>
      <c r="B122" s="13">
        <v>0</v>
      </c>
    </row>
    <row r="123" spans="1:3">
      <c r="B123" s="7">
        <f>SUM(B121:B122)</f>
        <v>2730</v>
      </c>
    </row>
    <row r="125" spans="1:3">
      <c r="A125" s="6" t="s">
        <v>9</v>
      </c>
      <c r="B125" s="14">
        <f>B111+B119-B123</f>
        <v>2328.3700000000008</v>
      </c>
      <c r="C125" s="7"/>
    </row>
    <row r="126" spans="1:3">
      <c r="A126" s="6"/>
    </row>
    <row r="127" spans="1:3">
      <c r="A127" s="11" t="s">
        <v>57</v>
      </c>
      <c r="B127" s="24">
        <v>2020.37</v>
      </c>
    </row>
    <row r="128" spans="1:3">
      <c r="A128" s="11" t="s">
        <v>58</v>
      </c>
      <c r="B128" s="25">
        <v>308</v>
      </c>
    </row>
    <row r="129" spans="1:2">
      <c r="A129" s="11"/>
      <c r="B129" s="24">
        <f>SUM(B127:B128)</f>
        <v>2328.37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81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TREASURER-10-30-12</vt:lpstr>
      <vt:lpstr>'TREASURER-10-30-12'!Print_Area</vt:lpstr>
      <vt:lpstr>'TREASURER-10-30-12'!Print_Titles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2012-12-04T14:34:12Z</cp:lastPrinted>
  <dcterms:created xsi:type="dcterms:W3CDTF">1997-08-12T17:26:54Z</dcterms:created>
  <dcterms:modified xsi:type="dcterms:W3CDTF">2012-12-04T14:44:21Z</dcterms:modified>
</cp:coreProperties>
</file>