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5" yWindow="45" windowWidth="11055" windowHeight="6900"/>
  </bookViews>
  <sheets>
    <sheet name="TREASURER-11-30-12" sheetId="1" r:id="rId1"/>
  </sheets>
  <definedNames>
    <definedName name="_xlnm.Print_Area" localSheetId="0">'TREASURER-11-30-12'!$A$2:$B$138</definedName>
    <definedName name="_xlnm.Print_Titles" localSheetId="0">'TREASURER-11-30-12'!$3:$4</definedName>
  </definedNames>
  <calcPr calcId="125725"/>
</workbook>
</file>

<file path=xl/calcChain.xml><?xml version="1.0" encoding="utf-8"?>
<calcChain xmlns="http://schemas.openxmlformats.org/spreadsheetml/2006/main">
  <c r="B104" i="1"/>
  <c r="B99"/>
  <c r="B16" l="1"/>
  <c r="B9"/>
  <c r="B40" l="1"/>
  <c r="B45"/>
  <c r="B37"/>
  <c r="B24" l="1"/>
  <c r="B90"/>
  <c r="B86"/>
  <c r="B79" l="1"/>
  <c r="B92"/>
  <c r="B87"/>
  <c r="B94" l="1"/>
  <c r="B106"/>
  <c r="B123" l="1"/>
  <c r="B68"/>
  <c r="B129"/>
  <c r="B72"/>
  <c r="B119"/>
  <c r="B59"/>
  <c r="B55"/>
  <c r="B125" l="1"/>
  <c r="B32"/>
  <c r="B38" s="1"/>
  <c r="B74"/>
  <c r="B102"/>
  <c r="B108" s="1"/>
  <c r="B18"/>
  <c r="B12"/>
  <c r="B19" l="1"/>
</calcChain>
</file>

<file path=xl/sharedStrings.xml><?xml version="1.0" encoding="utf-8"?>
<sst xmlns="http://schemas.openxmlformats.org/spreadsheetml/2006/main" count="100" uniqueCount="83">
  <si>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</si>
  <si>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</si>
  <si>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</si>
  <si>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</si>
  <si>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</si>
  <si>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</si>
  <si>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</si>
  <si>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</si>
  <si>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</si>
  <si>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</si>
  <si>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</si>
  <si>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</si>
  <si>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</si>
  <si>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</si>
  <si>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</si>
  <si>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</si>
  <si>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</si>
  <si>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</si>
  <si>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</si>
  <si>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</si>
  <si>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</si>
  <si>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</si>
  <si>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</si>
  <si>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</si>
  <si>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</si>
  <si>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</si>
  <si>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</si>
  <si>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</si>
  <si>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</si>
  <si>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</si>
  <si>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</si>
  <si>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</si>
  <si>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</si>
  <si>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</si>
  <si>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</si>
  <si>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</si>
  <si>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</si>
  <si>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</si>
  <si>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</si>
  <si>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</si>
  <si>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</si>
  <si>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</si>
  <si>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</si>
  <si>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</si>
  <si>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</si>
  <si>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</si>
  <si>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</si>
  <si>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</si>
  <si>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</si>
  <si>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</si>
  <si>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</si>
  <si>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</si>
  <si>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</si>
  <si>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</si>
  <si>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</si>
  <si>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</si>
  <si>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</si>
  <si>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</si>
  <si>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</si>
  <si>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</si>
  <si>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</si>
  <si>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</si>
  <si>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</si>
  <si>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</si>
  <si>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</si>
  <si>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</si>
  <si>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</si>
  <si>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</si>
  <si>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 xml:space="preserve">PSDLAF -GBC Bank CD 4/17/12 - </t>
    </r>
    <r>
      <rPr>
        <b/>
        <sz val="9"/>
        <rFont val="Calibri"/>
        <family val="2"/>
      </rPr>
      <t>4/17/13</t>
    </r>
    <r>
      <rPr>
        <sz val="9"/>
        <rFont val="Calibri"/>
        <family val="2"/>
      </rPr>
      <t xml:space="preserve"> - .35%</t>
    </r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</si>
  <si>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</si>
  <si>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</si>
  <si>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</si>
  <si>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t>Less Check issued- Building Painting Project</t>
  </si>
  <si>
    <t>Beginning Cash Balance-PNC</t>
  </si>
  <si>
    <t>Transfers from other accounts</t>
  </si>
  <si>
    <t>Less Disbursements</t>
  </si>
  <si>
    <t>Other Disbursements</t>
  </si>
  <si>
    <t>Ending Cash Balance-PNC</t>
  </si>
  <si>
    <t xml:space="preserve">                      FLEX Section 125-PNC</t>
  </si>
  <si>
    <t>Prepared by: Marcia D. Jones, Business Manager</t>
  </si>
  <si>
    <t>Less transfers to General Fund-</t>
  </si>
  <si>
    <t>Transfer from General Fund- PMI GRANT -</t>
  </si>
  <si>
    <t>November 2012- Monthly Summary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</si>
</sst>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3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/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4" fontId="2" fillId="0" borderId="3" xfId="0" applyNumberFormat="1" applyFont="1" applyFill="1" applyBorder="1"/>
    <xf numFmtId="4" fontId="4" fillId="0" borderId="2" xfId="0" applyNumberFormat="1" applyFont="1" applyFill="1" applyBorder="1"/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8"/>
  <sheetViews>
    <sheetView showGridLines="0" tabSelected="1" topLeftCell="A22" zoomScale="97" zoomScaleNormal="97" workbookViewId="0">
      <selection activeCell="B51" sqref="B51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5" t="s">
        <v>37</v>
      </c>
      <c r="B2" s="25"/>
    </row>
    <row r="3" spans="1:3" s="2" customFormat="1">
      <c r="A3" s="25" t="s">
        <v>26</v>
      </c>
      <c r="B3" s="25"/>
      <c r="C3" s="2" t="s">
        <v>0</v>
      </c>
    </row>
    <row r="4" spans="1:3" s="2" customFormat="1">
      <c r="A4" s="26" t="s">
        <v>82</v>
      </c>
      <c r="B4" s="26"/>
    </row>
    <row r="5" spans="1:3" s="2" customFormat="1" ht="7.9" customHeight="1">
      <c r="B5" s="3"/>
    </row>
    <row r="6" spans="1:3" s="4" customFormat="1">
      <c r="A6" s="25" t="s">
        <v>50</v>
      </c>
      <c r="B6" s="25"/>
    </row>
    <row r="7" spans="1:3">
      <c r="A7" s="6" t="s">
        <v>3</v>
      </c>
      <c r="B7" s="7">
        <v>59604.58</v>
      </c>
    </row>
    <row r="8" spans="1:3">
      <c r="A8" s="4" t="s">
        <v>11</v>
      </c>
    </row>
    <row r="9" spans="1:3">
      <c r="A9" s="5" t="s">
        <v>4</v>
      </c>
      <c r="B9" s="7">
        <f>530832.13-45318.44</f>
        <v>485513.69</v>
      </c>
    </row>
    <row r="10" spans="1:3">
      <c r="A10" s="5" t="s">
        <v>5</v>
      </c>
      <c r="B10" s="7">
        <v>45318.44</v>
      </c>
    </row>
    <row r="11" spans="1:3">
      <c r="A11" s="5" t="s">
        <v>30</v>
      </c>
      <c r="B11" s="13">
        <v>903.09</v>
      </c>
    </row>
    <row r="12" spans="1:3">
      <c r="A12" s="5" t="s">
        <v>6</v>
      </c>
      <c r="B12" s="7">
        <f>SUM(B9:B11)</f>
        <v>531735.22</v>
      </c>
    </row>
    <row r="13" spans="1:3">
      <c r="A13" s="4" t="s">
        <v>7</v>
      </c>
    </row>
    <row r="14" spans="1:3">
      <c r="A14" s="1" t="s">
        <v>56</v>
      </c>
      <c r="B14" s="7">
        <v>468.13</v>
      </c>
    </row>
    <row r="15" spans="1:3">
      <c r="A15" s="1" t="s">
        <v>39</v>
      </c>
      <c r="B15" s="7">
        <v>14627.23</v>
      </c>
    </row>
    <row r="16" spans="1:3">
      <c r="A16" s="1" t="s">
        <v>8</v>
      </c>
      <c r="B16" s="7">
        <f>2945.34+263.1</f>
        <v>3208.44</v>
      </c>
    </row>
    <row r="17" spans="1:4">
      <c r="A17" s="1" t="s">
        <v>41</v>
      </c>
      <c r="B17" s="13">
        <v>350000</v>
      </c>
    </row>
    <row r="18" spans="1:4">
      <c r="A18" s="1" t="s">
        <v>20</v>
      </c>
      <c r="B18" s="7">
        <f>SUM(B14:B17)</f>
        <v>368303.8</v>
      </c>
    </row>
    <row r="19" spans="1:4">
      <c r="A19" s="6" t="s">
        <v>9</v>
      </c>
      <c r="B19" s="14">
        <f>B7+B12-B18</f>
        <v>223035.99999999994</v>
      </c>
      <c r="C19" s="7"/>
      <c r="D19" s="7"/>
    </row>
    <row r="20" spans="1:4" ht="7.9" customHeight="1">
      <c r="A20" s="6"/>
    </row>
    <row r="21" spans="1:4">
      <c r="A21" s="25" t="s">
        <v>51</v>
      </c>
      <c r="B21" s="25"/>
    </row>
    <row r="22" spans="1:4">
      <c r="A22" s="6" t="s">
        <v>10</v>
      </c>
      <c r="B22" s="7">
        <v>1238847.8400000001</v>
      </c>
    </row>
    <row r="23" spans="1:4">
      <c r="A23" s="4" t="s">
        <v>11</v>
      </c>
    </row>
    <row r="24" spans="1:4">
      <c r="A24" s="5" t="s">
        <v>40</v>
      </c>
      <c r="B24" s="7">
        <f>100000+250000</f>
        <v>350000</v>
      </c>
    </row>
    <row r="25" spans="1:4">
      <c r="A25" s="5" t="s">
        <v>31</v>
      </c>
      <c r="B25" s="7">
        <v>0</v>
      </c>
    </row>
    <row r="26" spans="1:4">
      <c r="A26" s="5" t="s">
        <v>28</v>
      </c>
      <c r="B26" s="7">
        <v>1.1299999999999999</v>
      </c>
    </row>
    <row r="27" spans="1:4">
      <c r="A27" s="1" t="s">
        <v>19</v>
      </c>
      <c r="B27" s="7">
        <v>10213</v>
      </c>
    </row>
    <row r="28" spans="1:4">
      <c r="A28" s="1" t="s">
        <v>14</v>
      </c>
      <c r="B28" s="7">
        <v>0</v>
      </c>
    </row>
    <row r="29" spans="1:4">
      <c r="A29" s="1" t="s">
        <v>15</v>
      </c>
      <c r="B29" s="7">
        <v>0</v>
      </c>
    </row>
    <row r="30" spans="1:4">
      <c r="A30" s="1" t="s">
        <v>27</v>
      </c>
      <c r="B30" s="7">
        <v>37980.019999999997</v>
      </c>
    </row>
    <row r="31" spans="1:4">
      <c r="A31" s="1" t="s">
        <v>16</v>
      </c>
      <c r="B31" s="13">
        <v>5666.79</v>
      </c>
    </row>
    <row r="32" spans="1:4">
      <c r="A32" s="5" t="s">
        <v>48</v>
      </c>
      <c r="B32" s="7">
        <f>SUM(B24:B31)</f>
        <v>403860.94</v>
      </c>
    </row>
    <row r="33" spans="1:4">
      <c r="A33" s="4" t="s">
        <v>7</v>
      </c>
    </row>
    <row r="34" spans="1:4">
      <c r="A34" s="1" t="s">
        <v>12</v>
      </c>
      <c r="B34" s="7">
        <v>139108.16</v>
      </c>
    </row>
    <row r="35" spans="1:4">
      <c r="A35" s="1" t="s">
        <v>38</v>
      </c>
      <c r="B35" s="7">
        <v>409561.36</v>
      </c>
    </row>
    <row r="36" spans="1:4">
      <c r="A36" s="1" t="s">
        <v>36</v>
      </c>
      <c r="B36" s="13">
        <v>0</v>
      </c>
    </row>
    <row r="37" spans="1:4">
      <c r="A37" s="1" t="s">
        <v>49</v>
      </c>
      <c r="B37" s="13">
        <f>SUM(B34:B36)</f>
        <v>548669.52</v>
      </c>
    </row>
    <row r="38" spans="1:4">
      <c r="A38" s="6" t="s">
        <v>13</v>
      </c>
      <c r="B38" s="23">
        <f>SUM(B22+B32-B37)</f>
        <v>1094039.26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15">
        <f>103985.91</f>
        <v>103985.91</v>
      </c>
    </row>
    <row r="41" spans="1:4">
      <c r="A41" s="11" t="s">
        <v>47</v>
      </c>
      <c r="B41" s="16">
        <v>745053.35</v>
      </c>
    </row>
    <row r="42" spans="1:4">
      <c r="A42" s="11" t="s">
        <v>69</v>
      </c>
      <c r="B42" s="16">
        <v>0</v>
      </c>
    </row>
    <row r="43" spans="1:4">
      <c r="A43" s="11" t="s">
        <v>71</v>
      </c>
      <c r="B43" s="16">
        <v>0</v>
      </c>
    </row>
    <row r="44" spans="1:4">
      <c r="A44" s="11" t="s">
        <v>68</v>
      </c>
      <c r="B44" s="16">
        <v>245000</v>
      </c>
    </row>
    <row r="45" spans="1:4">
      <c r="A45" s="12"/>
      <c r="B45" s="24">
        <f>SUM(B40:B44)</f>
        <v>1094039.26</v>
      </c>
      <c r="C45" s="7"/>
    </row>
    <row r="47" spans="1:4" s="9" customFormat="1">
      <c r="A47" s="25" t="s">
        <v>52</v>
      </c>
      <c r="B47" s="25"/>
    </row>
    <row r="48" spans="1:4">
      <c r="A48" s="6" t="s">
        <v>23</v>
      </c>
      <c r="B48" s="7">
        <v>105394.05</v>
      </c>
    </row>
    <row r="49" spans="1:2">
      <c r="A49" s="6"/>
    </row>
    <row r="50" spans="1:2">
      <c r="A50" s="1" t="s">
        <v>22</v>
      </c>
      <c r="B50" s="7">
        <v>0</v>
      </c>
    </row>
    <row r="51" spans="1:2">
      <c r="A51" s="1" t="s">
        <v>43</v>
      </c>
      <c r="B51" s="7">
        <v>0</v>
      </c>
    </row>
    <row r="53" spans="1:2">
      <c r="A53" s="1" t="s">
        <v>21</v>
      </c>
      <c r="B53" s="13">
        <v>0</v>
      </c>
    </row>
    <row r="55" spans="1:2">
      <c r="A55" s="6" t="s">
        <v>42</v>
      </c>
      <c r="B55" s="14">
        <f>B48+B50+B51-B53</f>
        <v>105394.05</v>
      </c>
    </row>
    <row r="56" spans="1:2">
      <c r="A56" s="6"/>
    </row>
    <row r="57" spans="1:2">
      <c r="A57" s="11" t="s">
        <v>44</v>
      </c>
      <c r="B57" s="15">
        <v>0.59</v>
      </c>
    </row>
    <row r="58" spans="1:2">
      <c r="A58" s="11" t="s">
        <v>45</v>
      </c>
      <c r="B58" s="16">
        <v>105393.46</v>
      </c>
    </row>
    <row r="59" spans="1:2">
      <c r="A59" s="11"/>
      <c r="B59" s="17">
        <f>SUM(B57:B58)</f>
        <v>105394.05</v>
      </c>
    </row>
    <row r="60" spans="1:2">
      <c r="A60" s="6"/>
    </row>
    <row r="61" spans="1:2">
      <c r="A61" s="25" t="s">
        <v>59</v>
      </c>
      <c r="B61" s="25"/>
    </row>
    <row r="62" spans="1:2">
      <c r="A62" s="6" t="s">
        <v>24</v>
      </c>
      <c r="B62" s="7">
        <v>338178.19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81</v>
      </c>
      <c r="B66" s="7">
        <v>0</v>
      </c>
    </row>
    <row r="67" spans="1:3">
      <c r="A67" s="1" t="s">
        <v>17</v>
      </c>
      <c r="B67" s="13">
        <v>0.11</v>
      </c>
    </row>
    <row r="68" spans="1:3">
      <c r="A68" s="1" t="s">
        <v>6</v>
      </c>
      <c r="B68" s="7">
        <f>SUM(B65:B67)</f>
        <v>0.11</v>
      </c>
    </row>
    <row r="69" spans="1:3">
      <c r="A69" s="4" t="s">
        <v>35</v>
      </c>
    </row>
    <row r="70" spans="1:3" s="7" customFormat="1">
      <c r="A70" s="1" t="s">
        <v>80</v>
      </c>
      <c r="B70" s="7">
        <v>0</v>
      </c>
      <c r="C70" s="1"/>
    </row>
    <row r="71" spans="1:3">
      <c r="A71" s="1" t="s">
        <v>72</v>
      </c>
      <c r="B71" s="13">
        <v>0</v>
      </c>
    </row>
    <row r="72" spans="1:3">
      <c r="B72" s="7">
        <f>SUM(B70:B71)</f>
        <v>0</v>
      </c>
    </row>
    <row r="73" spans="1:3">
      <c r="B73" s="13"/>
    </row>
    <row r="74" spans="1:3">
      <c r="A74" s="6" t="s">
        <v>25</v>
      </c>
      <c r="B74" s="14">
        <f>B62+B68-B72</f>
        <v>338178.3</v>
      </c>
      <c r="C74" s="7"/>
    </row>
    <row r="75" spans="1:3">
      <c r="A75" s="6"/>
    </row>
    <row r="76" spans="1:3">
      <c r="A76" s="11" t="s">
        <v>29</v>
      </c>
      <c r="B76" s="15">
        <v>13000.15</v>
      </c>
    </row>
    <row r="77" spans="1:3">
      <c r="A77" s="11" t="s">
        <v>33</v>
      </c>
      <c r="B77" s="16">
        <v>325178.15000000002</v>
      </c>
    </row>
    <row r="78" spans="1:3">
      <c r="A78" s="11"/>
      <c r="B78" s="17">
        <v>0</v>
      </c>
    </row>
    <row r="79" spans="1:3">
      <c r="A79" s="11"/>
      <c r="B79" s="17">
        <f>SUM(B76:B78)</f>
        <v>338178.30000000005</v>
      </c>
      <c r="C79" s="7"/>
    </row>
    <row r="80" spans="1:3">
      <c r="A80" s="6"/>
    </row>
    <row r="81" spans="1:2">
      <c r="A81" s="19" t="s">
        <v>78</v>
      </c>
      <c r="B81" s="20"/>
    </row>
    <row r="82" spans="1:2">
      <c r="A82" s="6" t="s">
        <v>73</v>
      </c>
      <c r="B82" s="7">
        <v>420.7</v>
      </c>
    </row>
    <row r="83" spans="1:2">
      <c r="A83" s="6"/>
    </row>
    <row r="84" spans="1:2">
      <c r="A84" s="4" t="s">
        <v>18</v>
      </c>
    </row>
    <row r="85" spans="1:2">
      <c r="A85" s="5" t="s">
        <v>4</v>
      </c>
    </row>
    <row r="86" spans="1:2">
      <c r="A86" s="5" t="s">
        <v>74</v>
      </c>
      <c r="B86" s="13">
        <f>87.7*3</f>
        <v>263.10000000000002</v>
      </c>
    </row>
    <row r="87" spans="1:2">
      <c r="A87" s="5" t="s">
        <v>6</v>
      </c>
      <c r="B87" s="7">
        <f>SUM(B85:B86)</f>
        <v>263.10000000000002</v>
      </c>
    </row>
    <row r="88" spans="1:2">
      <c r="A88" s="6"/>
    </row>
    <row r="89" spans="1:2">
      <c r="A89" s="4" t="s">
        <v>75</v>
      </c>
    </row>
    <row r="90" spans="1:2">
      <c r="A90" s="5" t="s">
        <v>12</v>
      </c>
      <c r="B90" s="7">
        <f>173</f>
        <v>173</v>
      </c>
    </row>
    <row r="91" spans="1:2">
      <c r="A91" s="5" t="s">
        <v>76</v>
      </c>
      <c r="B91" s="13">
        <v>0</v>
      </c>
    </row>
    <row r="92" spans="1:2">
      <c r="A92" s="6"/>
      <c r="B92" s="7">
        <f>SUM(B90:B91)</f>
        <v>173</v>
      </c>
    </row>
    <row r="93" spans="1:2">
      <c r="A93" s="6"/>
    </row>
    <row r="94" spans="1:2">
      <c r="A94" s="6" t="s">
        <v>77</v>
      </c>
      <c r="B94" s="7">
        <f>B82+B87-B92</f>
        <v>510.79999999999995</v>
      </c>
    </row>
    <row r="95" spans="1:2">
      <c r="A95" s="25" t="s">
        <v>53</v>
      </c>
      <c r="B95" s="25"/>
    </row>
    <row r="96" spans="1:2">
      <c r="A96" s="6" t="s">
        <v>3</v>
      </c>
      <c r="B96" s="7">
        <v>59531.86</v>
      </c>
    </row>
    <row r="97" spans="1:3" s="4" customFormat="1">
      <c r="A97" s="4" t="s">
        <v>18</v>
      </c>
      <c r="B97" s="18"/>
    </row>
    <row r="99" spans="1:3">
      <c r="A99" s="1" t="s">
        <v>60</v>
      </c>
      <c r="B99" s="7">
        <f>3509.55+1249.51</f>
        <v>4759.0600000000004</v>
      </c>
    </row>
    <row r="100" spans="1:3">
      <c r="A100" s="1" t="s">
        <v>31</v>
      </c>
      <c r="B100" s="27">
        <v>8612.1299999999992</v>
      </c>
    </row>
    <row r="101" spans="1:3">
      <c r="A101" s="1" t="s">
        <v>54</v>
      </c>
      <c r="B101" s="13">
        <v>4.3899999999999997</v>
      </c>
    </row>
    <row r="102" spans="1:3">
      <c r="A102" s="1" t="s">
        <v>6</v>
      </c>
      <c r="B102" s="7">
        <f>SUM(B99:B101)</f>
        <v>13375.579999999998</v>
      </c>
    </row>
    <row r="104" spans="1:3">
      <c r="A104" s="4" t="s">
        <v>32</v>
      </c>
      <c r="B104" s="7">
        <f>152.47+153.23+48.58</f>
        <v>354.28</v>
      </c>
    </row>
    <row r="105" spans="1:3">
      <c r="A105" s="1" t="s">
        <v>67</v>
      </c>
      <c r="B105" s="13">
        <v>45318.720000000001</v>
      </c>
    </row>
    <row r="106" spans="1:3">
      <c r="B106" s="7">
        <f>SUM(B104:B105)</f>
        <v>45673</v>
      </c>
    </row>
    <row r="108" spans="1:3">
      <c r="A108" s="6" t="s">
        <v>9</v>
      </c>
      <c r="B108" s="14">
        <f>B96+B102-B106</f>
        <v>27234.440000000002</v>
      </c>
      <c r="C108" s="7"/>
    </row>
    <row r="109" spans="1:3">
      <c r="A109" s="6"/>
    </row>
    <row r="110" spans="1:3">
      <c r="A110" s="25" t="s">
        <v>55</v>
      </c>
      <c r="B110" s="25"/>
    </row>
    <row r="111" spans="1:3">
      <c r="A111" s="6" t="s">
        <v>3</v>
      </c>
      <c r="B111" s="7">
        <v>2328.37</v>
      </c>
    </row>
    <row r="112" spans="1:3">
      <c r="A112" s="4" t="s">
        <v>18</v>
      </c>
      <c r="B112" s="18"/>
    </row>
    <row r="114" spans="1:3">
      <c r="A114" s="1" t="s">
        <v>61</v>
      </c>
      <c r="B114" s="7">
        <v>3745.25</v>
      </c>
    </row>
    <row r="115" spans="1:3">
      <c r="A115" s="1" t="s">
        <v>65</v>
      </c>
      <c r="B115" s="7">
        <v>0</v>
      </c>
    </row>
    <row r="116" spans="1:3">
      <c r="A116" s="1" t="s">
        <v>62</v>
      </c>
      <c r="B116" s="7">
        <v>0</v>
      </c>
    </row>
    <row r="117" spans="1:3">
      <c r="A117" s="1" t="s">
        <v>70</v>
      </c>
      <c r="B117" s="7">
        <v>0</v>
      </c>
    </row>
    <row r="118" spans="1:3">
      <c r="A118" s="1" t="s">
        <v>54</v>
      </c>
      <c r="B118" s="13">
        <v>0.42</v>
      </c>
    </row>
    <row r="119" spans="1:3">
      <c r="A119" s="1" t="s">
        <v>6</v>
      </c>
      <c r="B119" s="7">
        <f>SUM(B114:B118)</f>
        <v>3745.67</v>
      </c>
    </row>
    <row r="121" spans="1:3">
      <c r="A121" s="5" t="s">
        <v>63</v>
      </c>
      <c r="B121" s="7">
        <v>56.37</v>
      </c>
    </row>
    <row r="122" spans="1:3">
      <c r="A122" s="5" t="s">
        <v>64</v>
      </c>
      <c r="B122" s="13">
        <v>0</v>
      </c>
    </row>
    <row r="123" spans="1:3">
      <c r="B123" s="7">
        <f>SUM(B121:B122)</f>
        <v>56.37</v>
      </c>
    </row>
    <row r="125" spans="1:3">
      <c r="A125" s="6" t="s">
        <v>9</v>
      </c>
      <c r="B125" s="14">
        <f>B111+B119-B123</f>
        <v>6017.67</v>
      </c>
      <c r="C125" s="7"/>
    </row>
    <row r="126" spans="1:3">
      <c r="A126" s="6"/>
    </row>
    <row r="127" spans="1:3">
      <c r="A127" s="11" t="s">
        <v>57</v>
      </c>
      <c r="B127" s="21">
        <v>5709.67</v>
      </c>
    </row>
    <row r="128" spans="1:3">
      <c r="A128" s="11" t="s">
        <v>58</v>
      </c>
      <c r="B128" s="22">
        <v>308</v>
      </c>
    </row>
    <row r="129" spans="1:2">
      <c r="A129" s="11"/>
      <c r="B129" s="21">
        <f>SUM(B127:B128)</f>
        <v>6017.67</v>
      </c>
    </row>
    <row r="130" spans="1:2">
      <c r="A130" s="8"/>
      <c r="B130" s="10"/>
    </row>
    <row r="131" spans="1:2">
      <c r="A131" s="1" t="s">
        <v>1</v>
      </c>
    </row>
    <row r="134" spans="1:2">
      <c r="A134" s="1" t="s">
        <v>34</v>
      </c>
    </row>
    <row r="135" spans="1:2">
      <c r="A135" s="1" t="s">
        <v>2</v>
      </c>
    </row>
    <row r="138" spans="1:2">
      <c r="A138" s="1" t="s">
        <v>79</v>
      </c>
    </row>
  </sheetData>
  <sortState ref="A42:C47">
    <sortCondition ref="C42:C47"/>
  </sortState>
  <mergeCells count="9">
    <mergeCell ref="A47:B47"/>
    <mergeCell ref="A61:B61"/>
    <mergeCell ref="A95:B95"/>
    <mergeCell ref="A110:B110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TREASURER-11-30-12</vt:lpstr>
      <vt:lpstr>'TREASURER-11-30-12'!Print_Area</vt:lpstr>
      <vt:lpstr>'TREASURER-11-30-12'!Print_Titles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2012-12-04T14:36:22Z</cp:lastPrinted>
  <dcterms:created xsi:type="dcterms:W3CDTF">1997-08-12T17:26:54Z</dcterms:created>
  <dcterms:modified xsi:type="dcterms:W3CDTF">2012-12-04T14:44:18Z</dcterms:modified>
</cp:coreProperties>
</file>