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4" i="1"/>
  <c r="B89"/>
  <c r="B88"/>
  <c r="B34" l="1"/>
  <c r="B31"/>
  <c r="B26"/>
  <c r="B14"/>
  <c r="B16"/>
  <c r="B10"/>
  <c r="B95"/>
  <c r="B46" l="1"/>
  <c r="B111"/>
  <c r="B70"/>
  <c r="B37"/>
  <c r="B117"/>
  <c r="B74"/>
  <c r="B107"/>
  <c r="B113" s="1"/>
  <c r="B60"/>
  <c r="B81"/>
  <c r="B56"/>
  <c r="B32" l="1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<sst xmlns="http://schemas.openxmlformats.org/spreadsheetml/2006/main" count="92" uniqueCount="79">
  <si>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</si>
  <si>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</si>
  <si>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</si>
  <si>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</si>
  <si>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</si>
  <si>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</si>
  <si>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</si>
  <si>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</si>
  <si>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</si>
  <si>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</si>
  <si>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</si>
  <si>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</si>
  <si>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</si>
  <si>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</si>
  <si>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</si>
  <si>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</si>
  <si>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</si>
  <si>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</si>
  <si>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</si>
  <si>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</si>
  <si>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</si>
  <si>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</si>
  <si>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</si>
  <si>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</si>
  <si>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</si>
  <si>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</si>
  <si>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</si>
  <si>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</si>
  <si>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</si>
  <si>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</si>
  <si>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</si>
  <si>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</si>
  <si>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</si>
  <si>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</si>
  <si>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</si>
  <si>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</si>
  <si>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</si>
  <si>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</si>
  <si>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</si>
  <si>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</si>
  <si>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</si>
  <si>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</si>
  <si>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</si>
  <si>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</si>
  <si>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</si>
  <si>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</si>
  <si>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</si>
  <si>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</si>
  <si>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</si>
  <si>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</si>
  <si>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</si>
  <si>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</si>
  <si>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</si>
  <si>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</si>
  <si>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</si>
  <si>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</si>
  <si>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</si>
  <si>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</si>
  <si>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</si>
  <si>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</si>
  <si>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</si>
  <si>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</si>
  <si>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</si>
  <si>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</si>
  <si>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</si>
  <si>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</si>
  <si>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</si>
  <si>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</si>
  <si>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</si>
  <si>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</si>
  <si>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</si>
  <si>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</si>
  <si>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</si>
  <si>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 CD -First Bancorp-7/13/11-</t>
    </r>
    <r>
      <rPr>
        <b/>
        <sz val="9"/>
        <rFont val="Calibri"/>
        <family val="2"/>
      </rPr>
      <t>1/11/12</t>
    </r>
    <r>
      <rPr>
        <sz val="9"/>
        <rFont val="Calibri"/>
        <family val="2"/>
      </rPr>
      <t xml:space="preserve"> - .22%</t>
    </r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</si>
  <si>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</si>
  <si>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</si>
  <si>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</si>
  <si>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</si>
  <si>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t>December 2011-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</si>
</sst>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103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9" t="s">
        <v>39</v>
      </c>
      <c r="B2" s="39"/>
    </row>
    <row r="3" spans="1:3" s="2" customFormat="1">
      <c r="A3" s="39" t="s">
        <v>28</v>
      </c>
      <c r="B3" s="39"/>
      <c r="C3" s="2" t="s">
        <v>0</v>
      </c>
    </row>
    <row r="4" spans="1:3" s="2" customFormat="1">
      <c r="A4" s="40" t="s">
        <v>78</v>
      </c>
      <c r="B4" s="40"/>
    </row>
    <row r="5" spans="1:3" s="2" customFormat="1" ht="7.8" customHeight="1">
      <c r="B5" s="3"/>
    </row>
    <row r="6" spans="1:3" s="6" customFormat="1">
      <c r="A6" s="4" t="s">
        <v>53</v>
      </c>
      <c r="B6" s="5"/>
    </row>
    <row r="7" spans="1:3">
      <c r="A7" s="7" t="s">
        <v>4</v>
      </c>
      <c r="B7" s="8">
        <v>192934.13</v>
      </c>
    </row>
    <row r="8" spans="1:3">
      <c r="A8" s="6" t="s">
        <v>12</v>
      </c>
      <c r="B8" s="8"/>
    </row>
    <row r="9" spans="1:3">
      <c r="A9" s="9" t="s">
        <v>5</v>
      </c>
      <c r="B9" s="8">
        <v>314502.59999999998</v>
      </c>
    </row>
    <row r="10" spans="1:3">
      <c r="A10" s="9" t="s">
        <v>6</v>
      </c>
      <c r="B10" s="8">
        <f>4941.26+55.01+378.02+321.06+2051.4+7.22</f>
        <v>7753.9700000000021</v>
      </c>
    </row>
    <row r="11" spans="1:3">
      <c r="A11" s="9" t="s">
        <v>32</v>
      </c>
      <c r="B11" s="10">
        <v>2050</v>
      </c>
    </row>
    <row r="12" spans="1:3">
      <c r="A12" s="9" t="s">
        <v>7</v>
      </c>
      <c r="B12" s="8">
        <f>SUM(B9:B11)</f>
        <v>324306.57</v>
      </c>
    </row>
    <row r="13" spans="1:3">
      <c r="A13" s="6" t="s">
        <v>8</v>
      </c>
      <c r="B13" s="8"/>
    </row>
    <row r="14" spans="1:3">
      <c r="A14" s="1" t="s">
        <v>59</v>
      </c>
      <c r="B14" s="8">
        <f>114.35+67</f>
        <v>181.35</v>
      </c>
    </row>
    <row r="15" spans="1:3">
      <c r="A15" s="1" t="s">
        <v>42</v>
      </c>
      <c r="B15" s="8">
        <v>16736.57</v>
      </c>
    </row>
    <row r="16" spans="1:3">
      <c r="A16" s="1" t="s">
        <v>9</v>
      </c>
      <c r="B16" s="8">
        <f>96+210+35.5+33+6.25+6088.8+349.54+20000+960+135</f>
        <v>27914.09</v>
      </c>
    </row>
    <row r="17" spans="1:4">
      <c r="A17" s="1" t="s">
        <v>44</v>
      </c>
      <c r="B17" s="10">
        <v>389000</v>
      </c>
    </row>
    <row r="18" spans="1:4">
      <c r="A18" s="1" t="s">
        <v>22</v>
      </c>
      <c r="B18" s="8">
        <f>SUM(B14:B17)</f>
        <v>433832.01</v>
      </c>
    </row>
    <row r="19" spans="1:4">
      <c r="A19" s="11" t="s">
        <v>10</v>
      </c>
      <c r="B19" s="12">
        <f>B7+B12-B18</f>
        <v>83408.69</v>
      </c>
      <c r="C19" s="13"/>
      <c r="D19" s="13"/>
    </row>
    <row r="20" spans="1:4" ht="7.8" customHeight="1">
      <c r="A20" s="11"/>
    </row>
    <row r="21" spans="1:4">
      <c r="A21" s="14" t="s">
        <v>54</v>
      </c>
      <c r="B21" s="15"/>
    </row>
    <row r="22" spans="1:4">
      <c r="A22" s="11" t="s">
        <v>11</v>
      </c>
      <c r="B22" s="15">
        <v>867123.75</v>
      </c>
    </row>
    <row r="23" spans="1:4">
      <c r="A23" s="6" t="s">
        <v>12</v>
      </c>
      <c r="B23" s="15"/>
    </row>
    <row r="24" spans="1:4">
      <c r="A24" s="9" t="s">
        <v>43</v>
      </c>
      <c r="B24" s="15">
        <v>389000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f>1.02+149.59+13.53</f>
        <v>164.14000000000001</v>
      </c>
    </row>
    <row r="27" spans="1:4">
      <c r="A27" s="1" t="s">
        <v>20</v>
      </c>
      <c r="B27" s="15">
        <v>9840</v>
      </c>
    </row>
    <row r="28" spans="1:4">
      <c r="A28" s="1" t="s">
        <v>15</v>
      </c>
      <c r="B28" s="15">
        <v>25480.720000000001</v>
      </c>
    </row>
    <row r="29" spans="1:4">
      <c r="A29" s="1" t="s">
        <v>16</v>
      </c>
      <c r="B29" s="15">
        <v>83414</v>
      </c>
    </row>
    <row r="30" spans="1:4">
      <c r="A30" s="1" t="s">
        <v>29</v>
      </c>
      <c r="B30" s="15">
        <v>26640.38</v>
      </c>
    </row>
    <row r="31" spans="1:4">
      <c r="A31" s="1" t="s">
        <v>17</v>
      </c>
      <c r="B31" s="22">
        <f>6963.31+6088.8</f>
        <v>13052.11</v>
      </c>
    </row>
    <row r="32" spans="1:4">
      <c r="A32" s="9" t="s">
        <v>51</v>
      </c>
      <c r="B32" s="15">
        <f>SUM(B24:B31)</f>
        <v>547591.35</v>
      </c>
    </row>
    <row r="33" spans="1:4">
      <c r="A33" s="6" t="s">
        <v>8</v>
      </c>
      <c r="B33" s="15"/>
    </row>
    <row r="34" spans="1:4">
      <c r="A34" s="1" t="s">
        <v>13</v>
      </c>
      <c r="B34" s="15">
        <f>146787.4+125</f>
        <v>146912.4</v>
      </c>
    </row>
    <row r="35" spans="1:4">
      <c r="A35" s="1" t="s">
        <v>40</v>
      </c>
      <c r="B35" s="15">
        <v>463933.08</v>
      </c>
    </row>
    <row r="36" spans="1:4">
      <c r="A36" s="1" t="s">
        <v>38</v>
      </c>
      <c r="B36" s="22">
        <v>95</v>
      </c>
    </row>
    <row r="37" spans="1:4">
      <c r="A37" s="1" t="s">
        <v>52</v>
      </c>
      <c r="B37" s="22">
        <f>SUM(B34:B36)</f>
        <v>610940.48</v>
      </c>
    </row>
    <row r="38" spans="1:4">
      <c r="A38" s="11" t="s">
        <v>14</v>
      </c>
      <c r="B38" s="26">
        <f>SUM(B22+B32-B37)</f>
        <v>803774.62000000011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49</v>
      </c>
      <c r="B40" s="29">
        <v>805.41</v>
      </c>
    </row>
    <row r="41" spans="1:4">
      <c r="A41" s="28" t="s">
        <v>50</v>
      </c>
      <c r="B41" s="30">
        <v>402969.21</v>
      </c>
    </row>
    <row r="42" spans="1:4">
      <c r="A42" s="28" t="s">
        <v>73</v>
      </c>
      <c r="B42" s="30">
        <v>100000</v>
      </c>
    </row>
    <row r="43" spans="1:4">
      <c r="A43" s="28" t="s">
        <v>74</v>
      </c>
      <c r="B43" s="30">
        <v>100000</v>
      </c>
    </row>
    <row r="44" spans="1:4">
      <c r="A44" s="28" t="s">
        <v>75</v>
      </c>
      <c r="B44" s="30">
        <v>100000</v>
      </c>
    </row>
    <row r="45" spans="1:4">
      <c r="A45" s="28" t="s">
        <v>76</v>
      </c>
      <c r="B45" s="31">
        <v>100000</v>
      </c>
    </row>
    <row r="46" spans="1:4">
      <c r="A46" s="32"/>
      <c r="B46" s="31">
        <f>SUM(B40:B45)</f>
        <v>803774.62</v>
      </c>
      <c r="C46" s="13"/>
    </row>
    <row r="48" spans="1:4" s="20" customFormat="1">
      <c r="A48" s="18" t="s">
        <v>55</v>
      </c>
      <c r="B48" s="19"/>
    </row>
    <row r="49" spans="1:2">
      <c r="A49" s="11" t="s">
        <v>25</v>
      </c>
      <c r="B49" s="8">
        <v>105347.62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46</v>
      </c>
      <c r="B52" s="8">
        <v>11.56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45</v>
      </c>
      <c r="B56" s="12">
        <f>B49+B51+B52-B54</f>
        <v>105359.18</v>
      </c>
    </row>
    <row r="57" spans="1:2">
      <c r="A57" s="11"/>
      <c r="B57" s="8"/>
    </row>
    <row r="58" spans="1:2">
      <c r="A58" s="28" t="s">
        <v>47</v>
      </c>
      <c r="B58" s="33">
        <v>0.59</v>
      </c>
    </row>
    <row r="59" spans="1:2">
      <c r="A59" s="28" t="s">
        <v>48</v>
      </c>
      <c r="B59" s="34">
        <v>105358.59</v>
      </c>
    </row>
    <row r="60" spans="1:2">
      <c r="A60" s="28"/>
      <c r="B60" s="35">
        <f>SUM(B58:B59)</f>
        <v>105359.18</v>
      </c>
    </row>
    <row r="61" spans="1:2">
      <c r="A61" s="11"/>
    </row>
    <row r="62" spans="1:2">
      <c r="A62" s="21" t="s">
        <v>62</v>
      </c>
      <c r="B62" s="15"/>
    </row>
    <row r="63" spans="1:2">
      <c r="A63" s="11" t="s">
        <v>26</v>
      </c>
      <c r="B63" s="15">
        <v>421003.16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70</v>
      </c>
      <c r="B66" s="15">
        <v>0</v>
      </c>
    </row>
    <row r="67" spans="1:3">
      <c r="A67" s="1" t="s">
        <v>72</v>
      </c>
      <c r="B67" s="15">
        <v>0</v>
      </c>
    </row>
    <row r="68" spans="1:3">
      <c r="A68" s="1" t="s">
        <v>71</v>
      </c>
      <c r="B68" s="15">
        <v>0</v>
      </c>
    </row>
    <row r="69" spans="1:3">
      <c r="A69" s="1" t="s">
        <v>18</v>
      </c>
      <c r="B69" s="22">
        <v>17.87</v>
      </c>
    </row>
    <row r="70" spans="1:3">
      <c r="A70" s="1" t="s">
        <v>7</v>
      </c>
      <c r="B70" s="15">
        <f>SUM(B66:B69)</f>
        <v>17.87</v>
      </c>
    </row>
    <row r="71" spans="1:3">
      <c r="A71" s="6" t="s">
        <v>37</v>
      </c>
      <c r="B71" s="15"/>
    </row>
    <row r="72" spans="1:3" s="13" customFormat="1">
      <c r="A72" s="1" t="s">
        <v>41</v>
      </c>
      <c r="B72" s="15">
        <v>0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27</v>
      </c>
      <c r="B76" s="16">
        <f>B63+B70-B74</f>
        <v>421021.02999999997</v>
      </c>
      <c r="C76" s="13"/>
    </row>
    <row r="77" spans="1:3">
      <c r="A77" s="11"/>
      <c r="B77" s="15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421021.03</v>
      </c>
    </row>
    <row r="80" spans="1:3">
      <c r="A80" s="28" t="s">
        <v>64</v>
      </c>
      <c r="B80" s="31">
        <v>0</v>
      </c>
    </row>
    <row r="81" spans="1:3">
      <c r="A81" s="28"/>
      <c r="B81" s="31">
        <f>SUM(B78:B80)</f>
        <v>421021.03</v>
      </c>
      <c r="C81" s="13"/>
    </row>
    <row r="82" spans="1:3">
      <c r="A82" s="11"/>
    </row>
    <row r="83" spans="1:3">
      <c r="A83" s="11"/>
    </row>
    <row r="84" spans="1:3">
      <c r="A84" s="21" t="s">
        <v>56</v>
      </c>
      <c r="B84" s="15"/>
    </row>
    <row r="85" spans="1:3">
      <c r="A85" s="11" t="s">
        <v>4</v>
      </c>
      <c r="B85" s="15">
        <v>4694.16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63</v>
      </c>
      <c r="B88" s="15">
        <f>3549+670.8+236.02+74.85+283+78.5</f>
        <v>4892.170000000001</v>
      </c>
    </row>
    <row r="89" spans="1:3">
      <c r="A89" s="1" t="s">
        <v>33</v>
      </c>
      <c r="B89" s="38">
        <f>96+210+35.5+33+6.25+6088.8+349.54+20000+1095</f>
        <v>27914.09</v>
      </c>
    </row>
    <row r="90" spans="1:3">
      <c r="A90" s="1" t="s">
        <v>57</v>
      </c>
      <c r="B90" s="22">
        <v>1.01</v>
      </c>
    </row>
    <row r="91" spans="1:3">
      <c r="A91" s="1" t="s">
        <v>7</v>
      </c>
      <c r="B91" s="15">
        <f>SUM(B88:B90)</f>
        <v>32807.270000000004</v>
      </c>
    </row>
    <row r="92" spans="1:3">
      <c r="B92" s="15"/>
    </row>
    <row r="93" spans="1:3">
      <c r="A93" s="6" t="s">
        <v>34</v>
      </c>
      <c r="B93" s="15">
        <v>12040.96</v>
      </c>
    </row>
    <row r="94" spans="1:3">
      <c r="A94" s="1" t="s">
        <v>77</v>
      </c>
      <c r="B94" s="22">
        <f>5695.35+2051.4+7.22</f>
        <v>7753.97</v>
      </c>
    </row>
    <row r="95" spans="1:3">
      <c r="B95" s="15">
        <f>SUM(B93:B94)</f>
        <v>19794.93</v>
      </c>
    </row>
    <row r="96" spans="1:3">
      <c r="B96" s="15"/>
    </row>
    <row r="97" spans="1:3">
      <c r="A97" s="11" t="s">
        <v>10</v>
      </c>
      <c r="B97" s="16">
        <f>B85+B91-B95</f>
        <v>17706.500000000007</v>
      </c>
      <c r="C97" s="13"/>
    </row>
    <row r="98" spans="1:3">
      <c r="A98" s="11"/>
    </row>
    <row r="99" spans="1:3">
      <c r="A99" s="21" t="s">
        <v>58</v>
      </c>
      <c r="B99" s="15"/>
    </row>
    <row r="100" spans="1:3">
      <c r="A100" s="11" t="s">
        <v>4</v>
      </c>
      <c r="B100" s="15">
        <v>5188.37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65</v>
      </c>
      <c r="B103" s="15">
        <v>4323</v>
      </c>
    </row>
    <row r="104" spans="1:3">
      <c r="A104" s="1" t="s">
        <v>69</v>
      </c>
      <c r="B104" s="15">
        <v>0</v>
      </c>
    </row>
    <row r="105" spans="1:3">
      <c r="A105" s="1" t="s">
        <v>66</v>
      </c>
      <c r="B105" s="15">
        <v>0</v>
      </c>
    </row>
    <row r="106" spans="1:3">
      <c r="A106" s="1" t="s">
        <v>57</v>
      </c>
      <c r="B106" s="22">
        <v>0.74</v>
      </c>
    </row>
    <row r="107" spans="1:3">
      <c r="A107" s="1" t="s">
        <v>7</v>
      </c>
      <c r="B107" s="15">
        <f>SUM(B103:B106)</f>
        <v>4323.74</v>
      </c>
    </row>
    <row r="108" spans="1:3">
      <c r="B108" s="15"/>
    </row>
    <row r="109" spans="1:3">
      <c r="A109" s="9" t="s">
        <v>67</v>
      </c>
      <c r="B109" s="15">
        <v>1068.5999999999999</v>
      </c>
    </row>
    <row r="110" spans="1:3">
      <c r="A110" s="9" t="s">
        <v>68</v>
      </c>
      <c r="B110" s="22">
        <v>0</v>
      </c>
    </row>
    <row r="111" spans="1:3">
      <c r="B111" s="15">
        <f>SUM(B109:B110)</f>
        <v>1068.5999999999999</v>
      </c>
    </row>
    <row r="112" spans="1:3">
      <c r="B112" s="15"/>
    </row>
    <row r="113" spans="1:3">
      <c r="A113" s="11" t="s">
        <v>10</v>
      </c>
      <c r="B113" s="16">
        <f>B100+B107-B111</f>
        <v>8443.51</v>
      </c>
      <c r="C113" s="13"/>
    </row>
    <row r="114" spans="1:3">
      <c r="A114" s="11"/>
      <c r="B114" s="15"/>
    </row>
    <row r="115" spans="1:3">
      <c r="A115" s="28" t="s">
        <v>60</v>
      </c>
      <c r="B115" s="36">
        <v>8253.2800000000007</v>
      </c>
    </row>
    <row r="116" spans="1:3">
      <c r="A116" s="28" t="s">
        <v>61</v>
      </c>
      <c r="B116" s="37">
        <v>190.23</v>
      </c>
    </row>
    <row r="117" spans="1:3">
      <c r="A117" s="28"/>
      <c r="B117" s="36">
        <f>SUM(B115:B116)</f>
        <v>8443.51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2012-01-05T17:50:56Z</cp:lastPrinted>
  <dcterms:created xsi:type="dcterms:W3CDTF">1997-08-12T17:26:54Z</dcterms:created>
  <dcterms:modified xsi:type="dcterms:W3CDTF">2012-01-05T17:51:01Z</dcterms:modified>
</cp:coreProperties>
</file>