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2" windowWidth="11340" windowHeight="6792"/>
  </bookViews>
  <sheets>
    <sheet name="Capital Projects Budget" sheetId="1" r:id="rId1"/>
    <sheet name="Sheet2" sheetId="2" r:id="rId2"/>
    <sheet name="Sheet3" sheetId="3" r:id="rId3"/>
  </sheets>
  <definedNames>
    <definedName name="_xlnm.Print_Area" localSheetId="0">'Capital Projects Budget'!$B$1:$E$63</definedName>
  </definedNames>
  <calcPr calcId="125725"/>
</workbook>
</file>

<file path=xl/calcChain.xml><?xml version="1.0" encoding="utf-8"?>
<calcChain xmlns="http://schemas.openxmlformats.org/spreadsheetml/2006/main">
  <c r="D60" i="1"/>
  <c r="C33"/>
  <c r="D33"/>
  <c r="D30"/>
  <c r="E30"/>
  <c r="D56"/>
  <c r="D57"/>
  <c r="D58"/>
  <c r="D59"/>
  <c r="D55"/>
  <c r="C30"/>
  <c r="C62"/>
  <c r="D21"/>
  <c r="D34"/>
  <c r="E34"/>
  <c r="C34"/>
  <c r="C12"/>
  <c r="C6"/>
  <c r="D62" l="1"/>
  <c r="C35"/>
  <c r="E12"/>
  <c r="E33" s="1"/>
  <c r="E6"/>
  <c r="E35" l="1"/>
  <c r="C50"/>
  <c r="C45"/>
  <c r="D12"/>
  <c r="D6"/>
  <c r="D35" l="1"/>
  <c r="C40"/>
  <c r="C52" s="1"/>
</calcChain>
</file>

<file path=xl/sharedStrings.xml><?xml version="1.0" encoding="utf-8"?>
<sst xmlns="http://schemas.openxmlformats.org/spreadsheetml/2006/main" count="55" uniqueCount="52">
  <si>
    <t>Interest-PSDLAF</t>
  </si>
  <si>
    <t>Fund Balance-July 1, 2011</t>
  </si>
  <si>
    <t>2011-2012 Sources of Funds</t>
  </si>
  <si>
    <t>2011-2012 Uses of Funds</t>
  </si>
  <si>
    <t>Future Planned Purchases</t>
  </si>
  <si>
    <t>ECTS Capital Projects Fund</t>
  </si>
  <si>
    <t>Fund Balance-July 1, 2012</t>
  </si>
  <si>
    <t xml:space="preserve">    Assigned - Transition Center</t>
  </si>
  <si>
    <t xml:space="preserve">    Unassigned</t>
  </si>
  <si>
    <t>Transfer from General Fund Budgeted</t>
  </si>
  <si>
    <t>Transition Center supplies/equipment</t>
  </si>
  <si>
    <t>Fund Balance- June 30, 2012</t>
  </si>
  <si>
    <t xml:space="preserve"> Unassigned Fund Balance </t>
  </si>
  <si>
    <t>2012-13 Budget</t>
  </si>
  <si>
    <t>Interest earnings</t>
  </si>
  <si>
    <t>2012-2013 Sources of Funds</t>
  </si>
  <si>
    <t>2012-2013 Uses of Funds</t>
  </si>
  <si>
    <t>Technology- servers/hardware</t>
  </si>
  <si>
    <t>GRA-copier/printer (purchased 10-11 Perkins)</t>
  </si>
  <si>
    <t>Total Capital Projects expenditure</t>
  </si>
  <si>
    <t>Klines ABC Glass- panels- July 2011</t>
  </si>
  <si>
    <t xml:space="preserve">John Lander-Floor tile - bldg foyer </t>
  </si>
  <si>
    <t>Kubinski-Admin- replacement copier/printer</t>
  </si>
  <si>
    <t>Open Purchase Orders</t>
  </si>
  <si>
    <t>SC copier (Nov 2008)-2013-14</t>
  </si>
  <si>
    <t>HS copier (Aug 2009) 2014-15</t>
  </si>
  <si>
    <t>Admin copier (Sept 2011) 2016-17</t>
  </si>
  <si>
    <t>GRA copier (Apr 2011) 2015-16</t>
  </si>
  <si>
    <t>Network systems/server hardware-various</t>
  </si>
  <si>
    <t xml:space="preserve">  Assigned Fund Balance--Capital Projects </t>
  </si>
  <si>
    <t xml:space="preserve">  Assigned -Transition Center</t>
  </si>
  <si>
    <t>Architect/Engineer- lighting project 2010</t>
  </si>
  <si>
    <t>Kold Draft- HVAC hail storm damages repairs-July 2011</t>
  </si>
  <si>
    <t>RABE- HVAC hail storm damages repairs-July 2011</t>
  </si>
  <si>
    <t>Transfer from General Fund-Insurance- hail-claim paid</t>
  </si>
  <si>
    <t>Transfer from General Fund-Insurance-lightning- claim paid</t>
  </si>
  <si>
    <t>Trumbull - SC hot water tank</t>
  </si>
  <si>
    <t xml:space="preserve">School car (Jan 2009)-2013-14 </t>
  </si>
  <si>
    <t>Technology- data backup server replacement</t>
  </si>
  <si>
    <t>Others- capital repairs/replacements</t>
  </si>
  <si>
    <t>Delage-Admin Copier--end of lease purchase-Aug 2011 (ADS)</t>
  </si>
  <si>
    <t>Johnson Controls-Lightning storm damages refrigeration repairs</t>
  </si>
  <si>
    <t>Totals</t>
  </si>
  <si>
    <t>Annual Transfers</t>
  </si>
  <si>
    <t>2011-2012
Estimate</t>
  </si>
  <si>
    <t xml:space="preserve">    Assigned - Capital Projects</t>
  </si>
  <si>
    <t>Planned Expense</t>
  </si>
  <si>
    <t>2011-2012
Budget</t>
  </si>
  <si>
    <t>Fund Balance- June 30, 2013</t>
  </si>
  <si>
    <t>Equipment replacements/capital repairs</t>
  </si>
  <si>
    <t>as needed</t>
  </si>
  <si>
    <t>Exterior building painting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</si>
</sst>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mmmm\ d\,\ yyyy"/>
    <numFmt numFmtId="165" formatCode="_(&quot;$&quot;* #,##0_);_(&quot;$&quot;* \(#,##0\);_(&quot;$&quot;* &quot;-&quot;??_);_(@_)"/>
  </numFmts>
  <fonts count="11">
    <font>
      <sz val="10"/>
      <name val="Arial"/>
    </font>
    <font>
      <sz val="10"/>
      <name val="Arial"/>
      <family val="2"/>
    </font>
    <font>
      <sz val="9"/>
      <name val="Calibri"/>
      <family val="2"/>
    </font>
    <font>
      <b/>
      <sz val="9"/>
      <color theme="0"/>
      <name val="Calibri"/>
      <family val="2"/>
    </font>
    <font>
      <b/>
      <sz val="9"/>
      <name val="Calibri"/>
      <family val="2"/>
    </font>
    <font>
      <sz val="9"/>
      <color theme="0"/>
      <name val="Calibri"/>
      <family val="2"/>
    </font>
    <font>
      <b/>
      <sz val="9"/>
      <color rgb="FF004C00"/>
      <name val="Calibri"/>
      <family val="2"/>
    </font>
    <font>
      <sz val="9"/>
      <color rgb="FF004C00"/>
      <name val="Calibri"/>
      <family val="2"/>
    </font>
    <font>
      <b/>
      <sz val="9"/>
      <color rgb="FF004274"/>
      <name val="Calibri"/>
      <family val="2"/>
    </font>
    <font>
      <sz val="9"/>
      <color rgb="FF004274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8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44" fontId="2" fillId="0" borderId="0" xfId="1" applyFont="1" applyFill="1" applyBorder="1"/>
    <xf numFmtId="0" fontId="2" fillId="0" borderId="0" xfId="0" applyFont="1" applyFill="1"/>
    <xf numFmtId="44" fontId="2" fillId="0" borderId="0" xfId="1" applyFont="1" applyFill="1"/>
    <xf numFmtId="0" fontId="2" fillId="0" borderId="1" xfId="0" applyFont="1" applyFill="1" applyBorder="1"/>
    <xf numFmtId="0" fontId="4" fillId="0" borderId="1" xfId="0" applyFont="1" applyFill="1" applyBorder="1"/>
    <xf numFmtId="0" fontId="2" fillId="0" borderId="2" xfId="0" applyFont="1" applyFill="1" applyBorder="1"/>
    <xf numFmtId="0" fontId="2" fillId="0" borderId="0" xfId="0" applyFont="1" applyFill="1" applyBorder="1"/>
    <xf numFmtId="165" fontId="2" fillId="0" borderId="0" xfId="1" applyNumberFormat="1" applyFont="1" applyFill="1" applyBorder="1"/>
    <xf numFmtId="0" fontId="3" fillId="3" borderId="5" xfId="0" applyFont="1" applyFill="1" applyBorder="1"/>
    <xf numFmtId="44" fontId="2" fillId="0" borderId="4" xfId="1" applyFont="1" applyFill="1" applyBorder="1"/>
    <xf numFmtId="0" fontId="2" fillId="0" borderId="0" xfId="0" applyFont="1" applyFill="1" applyAlignment="1">
      <alignment wrapText="1"/>
    </xf>
    <xf numFmtId="44" fontId="2" fillId="0" borderId="0" xfId="1" applyFont="1" applyFill="1" applyAlignment="1">
      <alignment wrapText="1"/>
    </xf>
    <xf numFmtId="44" fontId="2" fillId="0" borderId="9" xfId="1" applyNumberFormat="1" applyFont="1" applyFill="1" applyBorder="1"/>
    <xf numFmtId="44" fontId="2" fillId="0" borderId="10" xfId="1" applyNumberFormat="1" applyFont="1" applyFill="1" applyBorder="1"/>
    <xf numFmtId="44" fontId="2" fillId="0" borderId="8" xfId="1" applyNumberFormat="1" applyFont="1" applyFill="1" applyBorder="1"/>
    <xf numFmtId="44" fontId="2" fillId="0" borderId="11" xfId="1" applyNumberFormat="1" applyFont="1" applyFill="1" applyBorder="1" applyAlignment="1">
      <alignment horizontal="center"/>
    </xf>
    <xf numFmtId="44" fontId="2" fillId="0" borderId="11" xfId="0" applyNumberFormat="1" applyFont="1" applyFill="1" applyBorder="1"/>
    <xf numFmtId="44" fontId="2" fillId="0" borderId="10" xfId="0" applyNumberFormat="1" applyFont="1" applyFill="1" applyBorder="1"/>
    <xf numFmtId="44" fontId="2" fillId="0" borderId="8" xfId="0" applyNumberFormat="1" applyFont="1" applyFill="1" applyBorder="1"/>
    <xf numFmtId="0" fontId="7" fillId="0" borderId="0" xfId="0" applyFont="1" applyFill="1" applyBorder="1"/>
    <xf numFmtId="0" fontId="6" fillId="0" borderId="0" xfId="0" applyFont="1" applyFill="1" applyBorder="1"/>
    <xf numFmtId="165" fontId="7" fillId="0" borderId="9" xfId="1" applyNumberFormat="1" applyFont="1" applyFill="1" applyBorder="1"/>
    <xf numFmtId="165" fontId="7" fillId="0" borderId="10" xfId="1" applyNumberFormat="1" applyFont="1" applyFill="1" applyBorder="1"/>
    <xf numFmtId="165" fontId="7" fillId="0" borderId="8" xfId="1" applyNumberFormat="1" applyFont="1" applyFill="1" applyBorder="1"/>
    <xf numFmtId="165" fontId="7" fillId="0" borderId="11" xfId="1" applyNumberFormat="1" applyFont="1" applyFill="1" applyBorder="1"/>
    <xf numFmtId="165" fontId="7" fillId="0" borderId="11" xfId="0" applyNumberFormat="1" applyFont="1" applyFill="1" applyBorder="1"/>
    <xf numFmtId="165" fontId="7" fillId="0" borderId="8" xfId="0" applyNumberFormat="1" applyFont="1" applyFill="1" applyBorder="1"/>
    <xf numFmtId="164" fontId="3" fillId="3" borderId="9" xfId="1" applyNumberFormat="1" applyFont="1" applyFill="1" applyBorder="1" applyAlignment="1">
      <alignment horizontal="center"/>
    </xf>
    <xf numFmtId="14" fontId="2" fillId="0" borderId="11" xfId="0" applyNumberFormat="1" applyFont="1" applyFill="1" applyBorder="1" applyAlignment="1">
      <alignment horizontal="center"/>
    </xf>
    <xf numFmtId="165" fontId="7" fillId="0" borderId="10" xfId="0" applyNumberFormat="1" applyFont="1" applyFill="1" applyBorder="1"/>
    <xf numFmtId="14" fontId="9" fillId="0" borderId="0" xfId="0" applyNumberFormat="1" applyFont="1" applyFill="1" applyBorder="1" applyAlignment="1">
      <alignment horizontal="center"/>
    </xf>
    <xf numFmtId="44" fontId="4" fillId="0" borderId="0" xfId="1" applyFont="1" applyFill="1" applyAlignment="1">
      <alignment horizontal="center" wrapText="1"/>
    </xf>
    <xf numFmtId="44" fontId="2" fillId="0" borderId="11" xfId="1" applyNumberFormat="1" applyFont="1" applyFill="1" applyBorder="1"/>
    <xf numFmtId="14" fontId="4" fillId="0" borderId="0" xfId="1" applyNumberFormat="1" applyFont="1" applyFill="1" applyBorder="1" applyAlignment="1">
      <alignment horizontal="center" wrapText="1"/>
    </xf>
    <xf numFmtId="44" fontId="2" fillId="0" borderId="6" xfId="1" applyFont="1" applyFill="1" applyBorder="1"/>
    <xf numFmtId="44" fontId="2" fillId="0" borderId="3" xfId="1" applyFont="1" applyFill="1" applyBorder="1"/>
    <xf numFmtId="165" fontId="2" fillId="0" borderId="0" xfId="0" applyNumberFormat="1" applyFont="1" applyFill="1" applyBorder="1"/>
    <xf numFmtId="165" fontId="4" fillId="0" borderId="7" xfId="1" applyNumberFormat="1" applyFont="1" applyFill="1" applyBorder="1"/>
    <xf numFmtId="165" fontId="4" fillId="0" borderId="7" xfId="0" applyNumberFormat="1" applyFont="1" applyFill="1" applyBorder="1"/>
    <xf numFmtId="0" fontId="4" fillId="0" borderId="7" xfId="0" applyFont="1" applyFill="1" applyBorder="1"/>
    <xf numFmtId="0" fontId="3" fillId="2" borderId="8" xfId="0" applyFont="1" applyFill="1" applyBorder="1"/>
    <xf numFmtId="165" fontId="5" fillId="2" borderId="8" xfId="0" applyNumberFormat="1" applyFont="1" applyFill="1" applyBorder="1"/>
    <xf numFmtId="0" fontId="6" fillId="0" borderId="8" xfId="0" applyFont="1" applyFill="1" applyBorder="1" applyAlignment="1">
      <alignment horizontal="center" wrapText="1"/>
    </xf>
    <xf numFmtId="164" fontId="8" fillId="0" borderId="8" xfId="1" applyNumberFormat="1" applyFont="1" applyFill="1" applyBorder="1" applyAlignment="1">
      <alignment horizontal="center" wrapText="1"/>
    </xf>
    <xf numFmtId="0" fontId="10" fillId="0" borderId="8" xfId="0" applyFont="1" applyFill="1" applyBorder="1" applyAlignment="1">
      <alignment horizontal="center" wrapText="1"/>
    </xf>
    <xf numFmtId="165" fontId="9" fillId="0" borderId="10" xfId="1" applyNumberFormat="1" applyFont="1" applyFill="1" applyBorder="1"/>
    <xf numFmtId="165" fontId="9" fillId="0" borderId="8" xfId="1" applyNumberFormat="1" applyFont="1" applyFill="1" applyBorder="1"/>
    <xf numFmtId="165" fontId="9" fillId="0" borderId="11" xfId="1" applyNumberFormat="1" applyFont="1" applyFill="1" applyBorder="1" applyAlignment="1">
      <alignment horizontal="center"/>
    </xf>
    <xf numFmtId="165" fontId="9" fillId="0" borderId="11" xfId="0" applyNumberFormat="1" applyFont="1" applyFill="1" applyBorder="1"/>
    <xf numFmtId="165" fontId="9" fillId="0" borderId="10" xfId="0" applyNumberFormat="1" applyFont="1" applyFill="1" applyBorder="1"/>
    <xf numFmtId="165" fontId="9" fillId="0" borderId="11" xfId="1" applyNumberFormat="1" applyFont="1" applyFill="1" applyBorder="1"/>
    <xf numFmtId="165" fontId="9" fillId="0" borderId="8" xfId="0" applyNumberFormat="1" applyFont="1" applyFill="1" applyBorder="1"/>
    <xf numFmtId="165" fontId="9" fillId="0" borderId="9" xfId="1" applyNumberFormat="1" applyFont="1" applyFill="1" applyBorder="1"/>
    <xf numFmtId="165" fontId="2" fillId="0" borderId="0" xfId="1" applyNumberFormat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004274"/>
      <color rgb="FF004C00"/>
      <color rgb="FF008000"/>
      <color rgb="FF005EA4"/>
      <color rgb="FF0070C0"/>
      <color rgb="FF99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63"/>
  <sheetViews>
    <sheetView tabSelected="1" zoomScale="98" zoomScaleNormal="98" workbookViewId="0">
      <pane xSplit="2" ySplit="1" topLeftCell="C41" activePane="bottomRight" state="frozen"/>
      <selection pane="topRight" activeCell="C1" sqref="C1"/>
      <selection pane="bottomLeft" activeCell="A2" sqref="A2"/>
      <selection pane="bottomRight" activeCell="E1" sqref="E1"/>
    </sheetView>
  </sheetViews>
  <sheetFormatPr defaultColWidth="9.109375" defaultRowHeight="12"/>
  <cols>
    <col min="1" max="1" width="2.88671875" style="2" customWidth="1"/>
    <col min="2" max="2" width="50.88671875" style="2" customWidth="1"/>
    <col min="3" max="3" width="15.5546875" style="2" customWidth="1"/>
    <col min="4" max="4" width="15.5546875" style="1" customWidth="1"/>
    <col min="5" max="5" width="12.88671875" style="2" customWidth="1"/>
    <col min="6" max="6" width="10.5546875" style="3" customWidth="1"/>
    <col min="7" max="7" width="13.109375" style="3" customWidth="1"/>
    <col min="8" max="8" width="9.33203125" style="2" customWidth="1"/>
    <col min="9" max="16384" width="9.109375" style="2"/>
  </cols>
  <sheetData>
    <row r="1" spans="2:7" s="11" customFormat="1" ht="24.15" customHeight="1">
      <c r="B1" s="45" t="s">
        <v>5</v>
      </c>
      <c r="C1" s="43" t="s">
        <v>47</v>
      </c>
      <c r="D1" s="44" t="s">
        <v>44</v>
      </c>
      <c r="E1" s="34">
        <v>40939</v>
      </c>
      <c r="F1" s="32" t="s">
        <v>23</v>
      </c>
      <c r="G1" s="12"/>
    </row>
    <row r="2" spans="2:7">
      <c r="B2" s="4"/>
      <c r="C2" s="20"/>
      <c r="D2" s="31"/>
      <c r="E2" s="7"/>
    </row>
    <row r="3" spans="2:7">
      <c r="B3" s="5" t="s">
        <v>1</v>
      </c>
      <c r="C3" s="21"/>
      <c r="D3" s="31"/>
      <c r="E3" s="7"/>
    </row>
    <row r="4" spans="2:7">
      <c r="B4" s="4" t="s">
        <v>45</v>
      </c>
      <c r="C4" s="22">
        <v>354905</v>
      </c>
      <c r="D4" s="53">
        <v>371812.05</v>
      </c>
      <c r="E4" s="13">
        <v>371812.05</v>
      </c>
      <c r="F4" s="35"/>
    </row>
    <row r="5" spans="2:7">
      <c r="B5" s="4" t="s">
        <v>7</v>
      </c>
      <c r="C5" s="23">
        <v>0</v>
      </c>
      <c r="D5" s="46">
        <v>16926</v>
      </c>
      <c r="E5" s="14">
        <v>16926</v>
      </c>
      <c r="F5" s="36"/>
    </row>
    <row r="6" spans="2:7">
      <c r="B6" s="4"/>
      <c r="C6" s="24">
        <f>SUM(C4:C5)</f>
        <v>354905</v>
      </c>
      <c r="D6" s="47">
        <f>SUM(D4:D5)</f>
        <v>388738.05</v>
      </c>
      <c r="E6" s="15">
        <f>SUM(E4:E5)</f>
        <v>388738.05</v>
      </c>
      <c r="F6" s="36"/>
    </row>
    <row r="7" spans="2:7">
      <c r="B7" s="5" t="s">
        <v>2</v>
      </c>
      <c r="C7" s="25"/>
      <c r="D7" s="48"/>
      <c r="E7" s="16"/>
      <c r="F7" s="36"/>
    </row>
    <row r="8" spans="2:7">
      <c r="B8" s="4" t="s">
        <v>9</v>
      </c>
      <c r="C8" s="25">
        <v>66800</v>
      </c>
      <c r="D8" s="49">
        <v>66800</v>
      </c>
      <c r="E8" s="17">
        <v>66800</v>
      </c>
      <c r="F8" s="36"/>
    </row>
    <row r="9" spans="2:7">
      <c r="B9" s="4" t="s">
        <v>34</v>
      </c>
      <c r="C9" s="25">
        <v>0</v>
      </c>
      <c r="D9" s="49">
        <v>14411</v>
      </c>
      <c r="E9" s="17">
        <v>14411</v>
      </c>
      <c r="F9" s="36"/>
    </row>
    <row r="10" spans="2:7">
      <c r="B10" s="4" t="s">
        <v>35</v>
      </c>
      <c r="C10" s="25"/>
      <c r="D10" s="49">
        <v>4872.5</v>
      </c>
      <c r="E10" s="17">
        <v>4872.5</v>
      </c>
      <c r="F10" s="36"/>
    </row>
    <row r="11" spans="2:7">
      <c r="B11" s="4" t="s">
        <v>0</v>
      </c>
      <c r="C11" s="23">
        <v>6000</v>
      </c>
      <c r="D11" s="50">
        <v>6000</v>
      </c>
      <c r="E11" s="18">
        <v>57.44</v>
      </c>
      <c r="F11" s="36"/>
    </row>
    <row r="12" spans="2:7">
      <c r="B12" s="4"/>
      <c r="C12" s="24">
        <f>SUM(C8:C11)</f>
        <v>72800</v>
      </c>
      <c r="D12" s="47">
        <f>SUM(D8:D11)</f>
        <v>92083.5</v>
      </c>
      <c r="E12" s="15">
        <f>SUM(E8:E11)</f>
        <v>86140.94</v>
      </c>
      <c r="F12" s="36"/>
    </row>
    <row r="13" spans="2:7">
      <c r="B13" s="4"/>
      <c r="C13" s="22"/>
      <c r="D13" s="51"/>
      <c r="E13" s="33"/>
      <c r="F13" s="36"/>
    </row>
    <row r="14" spans="2:7">
      <c r="B14" s="5" t="s">
        <v>3</v>
      </c>
      <c r="C14" s="25"/>
      <c r="D14" s="49"/>
      <c r="E14" s="17"/>
      <c r="F14" s="36"/>
    </row>
    <row r="15" spans="2:7">
      <c r="B15" s="4" t="s">
        <v>18</v>
      </c>
      <c r="C15" s="25">
        <v>20000</v>
      </c>
      <c r="D15" s="49">
        <v>0</v>
      </c>
      <c r="E15" s="17">
        <v>0</v>
      </c>
      <c r="F15" s="36"/>
    </row>
    <row r="16" spans="2:7">
      <c r="B16" s="4" t="s">
        <v>22</v>
      </c>
      <c r="C16" s="25">
        <v>12000</v>
      </c>
      <c r="D16" s="49">
        <v>10059</v>
      </c>
      <c r="E16" s="17">
        <v>10059</v>
      </c>
      <c r="F16" s="36"/>
    </row>
    <row r="17" spans="2:6">
      <c r="B17" s="4" t="s">
        <v>40</v>
      </c>
      <c r="C17" s="25">
        <v>0</v>
      </c>
      <c r="D17" s="49">
        <v>3058.51</v>
      </c>
      <c r="E17" s="17">
        <v>3058.51</v>
      </c>
      <c r="F17" s="36"/>
    </row>
    <row r="18" spans="2:6">
      <c r="B18" s="4" t="s">
        <v>32</v>
      </c>
      <c r="C18" s="25">
        <v>0</v>
      </c>
      <c r="D18" s="49">
        <v>1205</v>
      </c>
      <c r="E18" s="17">
        <v>1205</v>
      </c>
      <c r="F18" s="36"/>
    </row>
    <row r="19" spans="2:6">
      <c r="B19" s="4" t="s">
        <v>33</v>
      </c>
      <c r="C19" s="25"/>
      <c r="D19" s="49">
        <v>439.6</v>
      </c>
      <c r="E19" s="17">
        <v>439.6</v>
      </c>
      <c r="F19" s="36"/>
    </row>
    <row r="20" spans="2:6">
      <c r="B20" s="4" t="s">
        <v>33</v>
      </c>
      <c r="C20" s="25"/>
      <c r="D20" s="49">
        <v>18686</v>
      </c>
      <c r="E20" s="17">
        <v>18686</v>
      </c>
      <c r="F20" s="36"/>
    </row>
    <row r="21" spans="2:6">
      <c r="B21" s="4" t="s">
        <v>41</v>
      </c>
      <c r="C21" s="25"/>
      <c r="D21" s="49">
        <f>9140+462.5</f>
        <v>9602.5</v>
      </c>
      <c r="E21" s="17">
        <v>9602.5</v>
      </c>
      <c r="F21" s="36"/>
    </row>
    <row r="22" spans="2:6">
      <c r="B22" s="4" t="s">
        <v>20</v>
      </c>
      <c r="C22" s="25">
        <v>0</v>
      </c>
      <c r="D22" s="49">
        <v>2183.4499999999998</v>
      </c>
      <c r="E22" s="17">
        <v>2183.4499999999998</v>
      </c>
      <c r="F22" s="36"/>
    </row>
    <row r="23" spans="2:6">
      <c r="B23" s="4" t="s">
        <v>21</v>
      </c>
      <c r="C23" s="25">
        <v>0</v>
      </c>
      <c r="D23" s="49">
        <v>3068</v>
      </c>
      <c r="E23" s="17">
        <v>3068</v>
      </c>
      <c r="F23" s="36"/>
    </row>
    <row r="24" spans="2:6">
      <c r="B24" s="4" t="s">
        <v>31</v>
      </c>
      <c r="C24" s="25">
        <v>0</v>
      </c>
      <c r="D24" s="49">
        <v>1587.7</v>
      </c>
      <c r="E24" s="17">
        <v>1587.7</v>
      </c>
      <c r="F24" s="1"/>
    </row>
    <row r="25" spans="2:6">
      <c r="B25" s="4" t="s">
        <v>36</v>
      </c>
      <c r="C25" s="25">
        <v>0</v>
      </c>
      <c r="D25" s="49">
        <v>3968.2</v>
      </c>
      <c r="E25" s="17">
        <v>3968.2</v>
      </c>
      <c r="F25" s="36"/>
    </row>
    <row r="26" spans="2:6">
      <c r="B26" s="4" t="s">
        <v>38</v>
      </c>
      <c r="C26" s="25"/>
      <c r="D26" s="49">
        <v>10000</v>
      </c>
      <c r="E26" s="17"/>
      <c r="F26" s="36"/>
    </row>
    <row r="27" spans="2:6">
      <c r="B27" s="4"/>
      <c r="C27" s="25"/>
      <c r="D27" s="49"/>
      <c r="E27" s="17"/>
      <c r="F27" s="36"/>
    </row>
    <row r="28" spans="2:6">
      <c r="B28" s="4" t="s">
        <v>10</v>
      </c>
      <c r="C28" s="25">
        <v>0</v>
      </c>
      <c r="D28" s="49">
        <v>16926</v>
      </c>
      <c r="E28" s="17">
        <v>0</v>
      </c>
      <c r="F28" s="36"/>
    </row>
    <row r="29" spans="2:6">
      <c r="B29" s="4"/>
      <c r="C29" s="25"/>
      <c r="D29" s="49"/>
      <c r="E29" s="17"/>
      <c r="F29" s="36"/>
    </row>
    <row r="30" spans="2:6">
      <c r="B30" s="4" t="s">
        <v>19</v>
      </c>
      <c r="C30" s="27">
        <f>SUM(C15:C28)</f>
        <v>32000</v>
      </c>
      <c r="D30" s="52">
        <f>SUM(D15:D28)</f>
        <v>80783.959999999992</v>
      </c>
      <c r="E30" s="19">
        <f>SUM(E15:E28)</f>
        <v>53857.959999999992</v>
      </c>
      <c r="F30" s="36"/>
    </row>
    <row r="31" spans="2:6">
      <c r="B31" s="4"/>
      <c r="C31" s="26"/>
      <c r="D31" s="49"/>
      <c r="E31" s="17"/>
      <c r="F31" s="36"/>
    </row>
    <row r="32" spans="2:6">
      <c r="B32" s="5" t="s">
        <v>11</v>
      </c>
      <c r="C32" s="26"/>
      <c r="D32" s="49"/>
      <c r="E32" s="17"/>
      <c r="F32" s="36"/>
    </row>
    <row r="33" spans="2:6">
      <c r="B33" s="4" t="s">
        <v>29</v>
      </c>
      <c r="C33" s="26">
        <f>C4+C12-C30+C28</f>
        <v>395705</v>
      </c>
      <c r="D33" s="49">
        <f>D4+D12-D30+D28</f>
        <v>400037.58999999997</v>
      </c>
      <c r="E33" s="17">
        <f>E4+E12-E30+E28</f>
        <v>404095.03</v>
      </c>
      <c r="F33" s="36"/>
    </row>
    <row r="34" spans="2:6">
      <c r="B34" s="4" t="s">
        <v>30</v>
      </c>
      <c r="C34" s="23">
        <f>C5-C28</f>
        <v>0</v>
      </c>
      <c r="D34" s="46">
        <f>D5-D28</f>
        <v>0</v>
      </c>
      <c r="E34" s="14">
        <f>E5-E28</f>
        <v>16926</v>
      </c>
      <c r="F34" s="36"/>
    </row>
    <row r="35" spans="2:6">
      <c r="B35" s="6"/>
      <c r="C35" s="23">
        <f>SUM(C33:C34)</f>
        <v>395705</v>
      </c>
      <c r="D35" s="46">
        <f>SUM(D33:D34)</f>
        <v>400037.58999999997</v>
      </c>
      <c r="E35" s="14">
        <f>SUM(E33:E34)</f>
        <v>421021.03</v>
      </c>
      <c r="F35" s="10"/>
    </row>
    <row r="36" spans="2:6">
      <c r="B36" s="7"/>
      <c r="C36" s="7"/>
      <c r="D36" s="8"/>
    </row>
    <row r="37" spans="2:6">
      <c r="B37" s="9" t="s">
        <v>5</v>
      </c>
      <c r="C37" s="28" t="s">
        <v>13</v>
      </c>
      <c r="D37" s="2"/>
    </row>
    <row r="38" spans="2:6">
      <c r="B38" s="4"/>
      <c r="C38" s="29"/>
      <c r="D38" s="2"/>
    </row>
    <row r="39" spans="2:6">
      <c r="B39" s="5" t="s">
        <v>6</v>
      </c>
      <c r="C39" s="29"/>
      <c r="D39" s="2"/>
    </row>
    <row r="40" spans="2:6">
      <c r="B40" s="4" t="s">
        <v>8</v>
      </c>
      <c r="C40" s="26">
        <f>D33</f>
        <v>400037.58999999997</v>
      </c>
      <c r="D40" s="2"/>
    </row>
    <row r="41" spans="2:6">
      <c r="B41" s="4"/>
      <c r="C41" s="26"/>
      <c r="D41" s="2"/>
    </row>
    <row r="42" spans="2:6">
      <c r="B42" s="5" t="s">
        <v>15</v>
      </c>
      <c r="C42" s="26"/>
      <c r="D42" s="2"/>
    </row>
    <row r="43" spans="2:6">
      <c r="B43" s="4" t="s">
        <v>9</v>
      </c>
      <c r="C43" s="26">
        <v>75500</v>
      </c>
      <c r="D43" s="2"/>
    </row>
    <row r="44" spans="2:6">
      <c r="B44" s="4" t="s">
        <v>14</v>
      </c>
      <c r="C44" s="30">
        <v>1000</v>
      </c>
      <c r="D44" s="2"/>
    </row>
    <row r="45" spans="2:6">
      <c r="B45" s="4"/>
      <c r="C45" s="26">
        <f>SUM(C43:C44)</f>
        <v>76500</v>
      </c>
      <c r="D45" s="2"/>
    </row>
    <row r="46" spans="2:6">
      <c r="B46" s="5" t="s">
        <v>16</v>
      </c>
      <c r="C46" s="26"/>
      <c r="D46" s="2"/>
    </row>
    <row r="47" spans="2:6">
      <c r="B47" s="4" t="s">
        <v>17</v>
      </c>
      <c r="C47" s="26">
        <v>10000</v>
      </c>
      <c r="D47" s="2"/>
    </row>
    <row r="48" spans="2:6">
      <c r="B48" s="4" t="s">
        <v>51</v>
      </c>
      <c r="C48" s="26">
        <v>15000</v>
      </c>
      <c r="D48" s="2"/>
    </row>
    <row r="49" spans="2:5">
      <c r="B49" s="4" t="s">
        <v>39</v>
      </c>
      <c r="C49" s="30">
        <v>50000</v>
      </c>
      <c r="D49" s="2"/>
    </row>
    <row r="50" spans="2:5">
      <c r="B50" s="4"/>
      <c r="C50" s="26">
        <f>SUM(C47:C49)</f>
        <v>75000</v>
      </c>
      <c r="D50" s="2"/>
    </row>
    <row r="51" spans="2:5">
      <c r="B51" s="5" t="s">
        <v>48</v>
      </c>
      <c r="C51" s="26"/>
      <c r="D51" s="2"/>
    </row>
    <row r="52" spans="2:5">
      <c r="B52" s="6" t="s">
        <v>12</v>
      </c>
      <c r="C52" s="30">
        <f>C40+C45-C50</f>
        <v>401537.58999999997</v>
      </c>
      <c r="D52" s="2"/>
    </row>
    <row r="53" spans="2:5">
      <c r="B53" s="7"/>
      <c r="C53" s="8"/>
      <c r="D53" s="2"/>
    </row>
    <row r="54" spans="2:5">
      <c r="B54" s="41" t="s">
        <v>4</v>
      </c>
      <c r="C54" s="42" t="s">
        <v>46</v>
      </c>
      <c r="D54" s="42" t="s">
        <v>43</v>
      </c>
      <c r="E54" s="3"/>
    </row>
    <row r="55" spans="2:5">
      <c r="B55" s="7" t="s">
        <v>37</v>
      </c>
      <c r="C55" s="8">
        <v>28000</v>
      </c>
      <c r="D55" s="37">
        <f>C55/5</f>
        <v>5600</v>
      </c>
    </row>
    <row r="56" spans="2:5">
      <c r="B56" s="7" t="s">
        <v>24</v>
      </c>
      <c r="C56" s="8">
        <v>8000</v>
      </c>
      <c r="D56" s="37">
        <f t="shared" ref="D56:D59" si="0">C56/5</f>
        <v>1600</v>
      </c>
    </row>
    <row r="57" spans="2:5">
      <c r="B57" s="7" t="s">
        <v>25</v>
      </c>
      <c r="C57" s="8">
        <v>16000</v>
      </c>
      <c r="D57" s="37">
        <f t="shared" si="0"/>
        <v>3200</v>
      </c>
    </row>
    <row r="58" spans="2:5">
      <c r="B58" s="7" t="s">
        <v>27</v>
      </c>
      <c r="C58" s="8">
        <v>25000</v>
      </c>
      <c r="D58" s="37">
        <f t="shared" si="0"/>
        <v>5000</v>
      </c>
    </row>
    <row r="59" spans="2:5">
      <c r="B59" s="7" t="s">
        <v>26</v>
      </c>
      <c r="C59" s="8">
        <v>10000</v>
      </c>
      <c r="D59" s="37">
        <f t="shared" si="0"/>
        <v>2000</v>
      </c>
    </row>
    <row r="60" spans="2:5">
      <c r="B60" s="7" t="s">
        <v>28</v>
      </c>
      <c r="C60" s="8">
        <v>42000</v>
      </c>
      <c r="D60" s="37">
        <f>C60/3</f>
        <v>14000</v>
      </c>
    </row>
    <row r="61" spans="2:5">
      <c r="B61" s="7" t="s">
        <v>49</v>
      </c>
      <c r="C61" s="54" t="s">
        <v>50</v>
      </c>
      <c r="D61" s="37">
        <v>44100</v>
      </c>
    </row>
    <row r="62" spans="2:5">
      <c r="B62" s="40" t="s">
        <v>42</v>
      </c>
      <c r="C62" s="38">
        <f>SUM(C55:C61)</f>
        <v>129000</v>
      </c>
      <c r="D62" s="39">
        <f>SUM(D55:D61)</f>
        <v>75500</v>
      </c>
    </row>
    <row r="63" spans="2:5">
      <c r="B63" s="7"/>
      <c r="C63" s="1"/>
      <c r="D63" s="7"/>
    </row>
  </sheetData>
  <phoneticPr fontId="0" type="noConversion"/>
  <printOptions horizontalCentered="1"/>
  <pageMargins left="0.25" right="0.24" top="0.46" bottom="0.21" header="0.32" footer="0.17"/>
  <pageSetup orientation="portrait" r:id="rId1"/>
  <headerFooter alignWithMargins="0">
    <oddFooter>&amp;L&amp;"Calibri,Regular"&amp;8&amp;F&amp;R&amp;"Calibri,Regular"&amp;8&amp;D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Capital Projects Budget</vt:lpstr>
      <vt:lpstr>Sheet2</vt:lpstr>
      <vt:lpstr>Sheet3</vt:lpstr>
      <vt:lpstr>'Capital Projects Budget'!Print_Area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2012-02-01T19:08:21Z</cp:lastPrinted>
  <dcterms:created xsi:type="dcterms:W3CDTF">2001-08-13T15:36:03Z</dcterms:created>
  <dcterms:modified xsi:type="dcterms:W3CDTF">2012-02-01T19:09:17Z</dcterms:modified>
</cp:coreProperties>
</file>