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TREASURER!$A$2:$B$127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5" i="1"/>
  <c r="B90"/>
  <c r="B96"/>
  <c r="B89"/>
  <c r="B34"/>
  <c r="B26"/>
  <c r="B24"/>
  <c r="B16"/>
  <c r="B10"/>
  <c r="B11"/>
  <c r="B47" l="1"/>
  <c r="B112"/>
  <c r="B71"/>
  <c r="B37"/>
  <c r="B118"/>
  <c r="B75"/>
  <c r="B108"/>
  <c r="B114" s="1"/>
  <c r="B61"/>
  <c r="B82"/>
  <c r="B57"/>
  <c r="B32" l="1"/>
  <c r="B38" s="1"/>
  <c r="B77"/>
  <c r="B92"/>
  <c r="B98" s="1"/>
  <c r="B18"/>
  <c r="B12"/>
  <c r="B19" l="1"/>
</calcChain>
</file>

<file path=xl/sharedStrings.xml><?xml version="1.0" encoding="utf-8"?>
<sst xmlns="http://schemas.openxmlformats.org/spreadsheetml/2006/main" count="93" uniqueCount="80">
  <si>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</si>
  <si>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</si>
  <si>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</si>
  <si>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</si>
  <si>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</si>
  <si>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</si>
  <si>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</si>
  <si>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</si>
  <si>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</si>
  <si>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</si>
  <si>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</si>
  <si>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</si>
  <si>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</si>
  <si>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</si>
  <si>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</si>
  <si>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</si>
  <si>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</si>
  <si>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</si>
  <si>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</si>
  <si>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</si>
  <si>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</si>
  <si>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</si>
  <si>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</si>
  <si>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</si>
  <si>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</si>
  <si>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</si>
  <si>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</si>
  <si>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</si>
  <si>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</si>
  <si>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</si>
  <si>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</si>
  <si>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</si>
  <si>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</si>
  <si>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</si>
  <si>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</si>
  <si>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</si>
  <si>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</si>
  <si>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</si>
  <si>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</si>
  <si>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</si>
  <si>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</si>
  <si>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</si>
  <si>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</si>
  <si>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</si>
  <si>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</si>
  <si>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</si>
  <si>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</si>
  <si>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</si>
  <si>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</si>
  <si>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</si>
  <si>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</si>
  <si>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</si>
  <si>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</si>
  <si>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</si>
  <si>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</si>
  <si>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</si>
  <si>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</si>
  <si>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</si>
  <si>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</si>
  <si>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</si>
  <si>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</si>
  <si>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</si>
  <si>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</si>
  <si>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</si>
  <si>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PSDLAF -CD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</si>
  <si>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</si>
  <si>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</si>
  <si>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</si>
  <si>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</si>
  <si>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</si>
  <si>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</si>
  <si>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>Transfer from General Fund- insurance claim proceeds</t>
  </si>
  <si>
    <t>Transfer from General Fund- 10/11-building repair budget</t>
  </si>
  <si>
    <r>
      <t>PSDLAF- CD -First Bancorp-7/13/11-</t>
    </r>
    <r>
      <rPr>
        <b/>
        <sz val="9"/>
        <rFont val="Calibri"/>
        <family val="2"/>
      </rPr>
      <t>1/11/12</t>
    </r>
    <r>
      <rPr>
        <sz val="9"/>
        <rFont val="Calibri"/>
        <family val="2"/>
      </rPr>
      <t xml:space="preserve"> - .22%</t>
    </r>
  </si>
  <si>
    <r>
      <t>PSDLAF-CD-GBC BANK - CA-9/28/11-</t>
    </r>
    <r>
      <rPr>
        <b/>
        <sz val="9"/>
        <rFont val="Calibri"/>
        <family val="2"/>
      </rPr>
      <t>3/30/12</t>
    </r>
    <r>
      <rPr>
        <sz val="9"/>
        <rFont val="Calibri"/>
        <family val="2"/>
      </rPr>
      <t xml:space="preserve"> - .20%</t>
    </r>
  </si>
  <si>
    <r>
      <t>PSDLAF-CD-FINANCIAL FEDERAL BANK- 9/28/11-</t>
    </r>
    <r>
      <rPr>
        <b/>
        <sz val="9"/>
        <rFont val="Calibri"/>
        <family val="2"/>
      </rPr>
      <t>6/15/12</t>
    </r>
    <r>
      <rPr>
        <sz val="9"/>
        <rFont val="Calibri"/>
        <family val="2"/>
      </rPr>
      <t xml:space="preserve">- .20% </t>
    </r>
  </si>
  <si>
    <r>
      <t>PSDLAF-CD-Sterling Bank 6/15/11-</t>
    </r>
    <r>
      <rPr>
        <b/>
        <sz val="9"/>
        <rFont val="Calibri"/>
        <family val="2"/>
      </rPr>
      <t>12/14/11</t>
    </r>
    <r>
      <rPr>
        <sz val="9"/>
        <rFont val="Calibri"/>
        <family val="2"/>
      </rPr>
      <t xml:space="preserve"> -.30%</t>
    </r>
  </si>
  <si>
    <r>
      <t>PSDLAF- CD - One West Bank-CA-9/28/11-</t>
    </r>
    <r>
      <rPr>
        <b/>
        <sz val="9"/>
        <rFont val="Calibri"/>
        <family val="2"/>
      </rPr>
      <t>9/27/12</t>
    </r>
    <r>
      <rPr>
        <sz val="9"/>
        <rFont val="Calibri"/>
        <family val="2"/>
      </rPr>
      <t xml:space="preserve"> .40%</t>
    </r>
  </si>
  <si>
    <t>November 2011- Monthly Summary</t>
  </si>
  <si>
    <t xml:space="preserve">                            Less: Transfers to Other Funds</t>
  </si>
</sst>
</file>

<file path=xl/styles.xml><?xml version="1.0" encoding="utf-8"?>
<styleSheet xmlns="http://schemas.openxmlformats.org/spreadsheetml/2006/main">
  <fonts count="6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7"/>
  <sheetViews>
    <sheetView showGridLines="0" tabSelected="1" topLeftCell="A103" zoomScale="97" zoomScaleNormal="97" workbookViewId="0">
      <selection activeCell="B118" sqref="B118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9" t="s">
        <v>39</v>
      </c>
      <c r="B2" s="39"/>
    </row>
    <row r="3" spans="1:3" s="2" customFormat="1">
      <c r="A3" s="39" t="s">
        <v>28</v>
      </c>
      <c r="B3" s="39"/>
      <c r="C3" s="2" t="s">
        <v>0</v>
      </c>
    </row>
    <row r="4" spans="1:3" s="2" customFormat="1">
      <c r="A4" s="40" t="s">
        <v>78</v>
      </c>
      <c r="B4" s="40"/>
    </row>
    <row r="5" spans="1:3" s="2" customFormat="1" ht="7.8" customHeight="1">
      <c r="B5" s="3"/>
    </row>
    <row r="6" spans="1:3" s="6" customFormat="1">
      <c r="A6" s="4" t="s">
        <v>53</v>
      </c>
      <c r="B6" s="5"/>
    </row>
    <row r="7" spans="1:3">
      <c r="A7" s="7" t="s">
        <v>4</v>
      </c>
      <c r="B7" s="8">
        <v>355818.73</v>
      </c>
    </row>
    <row r="8" spans="1:3">
      <c r="A8" s="6" t="s">
        <v>12</v>
      </c>
      <c r="B8" s="8"/>
    </row>
    <row r="9" spans="1:3">
      <c r="A9" s="9" t="s">
        <v>5</v>
      </c>
      <c r="B9" s="8">
        <v>384452.71</v>
      </c>
    </row>
    <row r="10" spans="1:3">
      <c r="A10" s="9" t="s">
        <v>6</v>
      </c>
      <c r="B10" s="8">
        <f>6952.5+430.2+458.18+12574.19+3044.01+109.64+120.5+2611.91+419.05+996.99</f>
        <v>27717.170000000002</v>
      </c>
    </row>
    <row r="11" spans="1:3">
      <c r="A11" s="9" t="s">
        <v>32</v>
      </c>
      <c r="B11" s="10">
        <f>2375-225</f>
        <v>2150</v>
      </c>
    </row>
    <row r="12" spans="1:3">
      <c r="A12" s="9" t="s">
        <v>7</v>
      </c>
      <c r="B12" s="8">
        <f>SUM(B9:B11)</f>
        <v>414319.88</v>
      </c>
    </row>
    <row r="13" spans="1:3">
      <c r="A13" s="6" t="s">
        <v>8</v>
      </c>
      <c r="B13" s="8"/>
    </row>
    <row r="14" spans="1:3">
      <c r="A14" s="1" t="s">
        <v>59</v>
      </c>
      <c r="B14" s="8">
        <v>500.53</v>
      </c>
    </row>
    <row r="15" spans="1:3">
      <c r="A15" s="1" t="s">
        <v>42</v>
      </c>
      <c r="B15" s="8">
        <v>2798.88</v>
      </c>
    </row>
    <row r="16" spans="1:3">
      <c r="A16" s="1" t="s">
        <v>9</v>
      </c>
      <c r="B16" s="8">
        <f>444.19+8000+1062+6405+45+35+72+503.5+42+115.07+6963.31+1083+135</f>
        <v>24905.070000000003</v>
      </c>
    </row>
    <row r="17" spans="1:4">
      <c r="A17" s="1" t="s">
        <v>44</v>
      </c>
      <c r="B17" s="10">
        <v>549000</v>
      </c>
    </row>
    <row r="18" spans="1:4">
      <c r="A18" s="1" t="s">
        <v>22</v>
      </c>
      <c r="B18" s="8">
        <f>SUM(B14:B17)</f>
        <v>577204.47999999998</v>
      </c>
    </row>
    <row r="19" spans="1:4">
      <c r="A19" s="11" t="s">
        <v>10</v>
      </c>
      <c r="B19" s="12">
        <f>B7+B12-B18</f>
        <v>192934.13</v>
      </c>
      <c r="C19" s="13"/>
      <c r="D19" s="13"/>
    </row>
    <row r="20" spans="1:4" ht="7.8" customHeight="1">
      <c r="A20" s="11"/>
    </row>
    <row r="21" spans="1:4">
      <c r="A21" s="14" t="s">
        <v>54</v>
      </c>
      <c r="B21" s="15"/>
    </row>
    <row r="22" spans="1:4">
      <c r="A22" s="11" t="s">
        <v>11</v>
      </c>
      <c r="B22" s="15">
        <v>720319.61</v>
      </c>
    </row>
    <row r="23" spans="1:4">
      <c r="A23" s="6" t="s">
        <v>12</v>
      </c>
      <c r="B23" s="15"/>
    </row>
    <row r="24" spans="1:4">
      <c r="A24" s="9" t="s">
        <v>43</v>
      </c>
      <c r="B24" s="15">
        <f>552968.2-3968.2</f>
        <v>549000</v>
      </c>
    </row>
    <row r="25" spans="1:4">
      <c r="A25" s="9" t="s">
        <v>33</v>
      </c>
      <c r="B25" s="15">
        <v>3968.2</v>
      </c>
    </row>
    <row r="26" spans="1:4">
      <c r="A26" s="9" t="s">
        <v>30</v>
      </c>
      <c r="B26" s="15">
        <f>1.07+550</f>
        <v>551.07000000000005</v>
      </c>
    </row>
    <row r="27" spans="1:4">
      <c r="A27" s="1" t="s">
        <v>20</v>
      </c>
      <c r="B27" s="15">
        <v>7407.24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0</v>
      </c>
    </row>
    <row r="30" spans="1:4">
      <c r="A30" s="1" t="s">
        <v>29</v>
      </c>
      <c r="B30" s="15">
        <v>27075.67</v>
      </c>
    </row>
    <row r="31" spans="1:4">
      <c r="A31" s="1" t="s">
        <v>17</v>
      </c>
      <c r="B31" s="22">
        <v>0</v>
      </c>
    </row>
    <row r="32" spans="1:4">
      <c r="A32" s="9" t="s">
        <v>51</v>
      </c>
      <c r="B32" s="15">
        <f>SUM(B24:B31)</f>
        <v>588002.17999999993</v>
      </c>
    </row>
    <row r="33" spans="1:4">
      <c r="A33" s="6" t="s">
        <v>8</v>
      </c>
      <c r="B33" s="15"/>
    </row>
    <row r="34" spans="1:4">
      <c r="A34" s="1" t="s">
        <v>13</v>
      </c>
      <c r="B34" s="15">
        <f>129625.87+4</f>
        <v>129629.87</v>
      </c>
    </row>
    <row r="35" spans="1:4">
      <c r="A35" s="1" t="s">
        <v>40</v>
      </c>
      <c r="B35" s="15">
        <v>311568.17</v>
      </c>
    </row>
    <row r="36" spans="1:4">
      <c r="A36" s="1" t="s">
        <v>38</v>
      </c>
      <c r="B36" s="22">
        <v>0</v>
      </c>
    </row>
    <row r="37" spans="1:4">
      <c r="A37" s="1" t="s">
        <v>52</v>
      </c>
      <c r="B37" s="22">
        <f>SUM(B34:B36)</f>
        <v>441198.04</v>
      </c>
    </row>
    <row r="38" spans="1:4">
      <c r="A38" s="11" t="s">
        <v>14</v>
      </c>
      <c r="B38" s="26">
        <f>SUM(B22+B32-B37)</f>
        <v>867123.75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49</v>
      </c>
      <c r="B40" s="29">
        <v>113744.87</v>
      </c>
    </row>
    <row r="41" spans="1:4">
      <c r="A41" s="28" t="s">
        <v>50</v>
      </c>
      <c r="B41" s="30">
        <v>253378.88</v>
      </c>
    </row>
    <row r="42" spans="1:4">
      <c r="A42" s="28" t="s">
        <v>76</v>
      </c>
      <c r="B42" s="30">
        <v>100000</v>
      </c>
    </row>
    <row r="43" spans="1:4">
      <c r="A43" s="28" t="s">
        <v>73</v>
      </c>
      <c r="B43" s="30">
        <v>100000</v>
      </c>
    </row>
    <row r="44" spans="1:4">
      <c r="A44" s="28" t="s">
        <v>74</v>
      </c>
      <c r="B44" s="30">
        <v>100000</v>
      </c>
    </row>
    <row r="45" spans="1:4">
      <c r="A45" s="28" t="s">
        <v>75</v>
      </c>
      <c r="B45" s="30">
        <v>100000</v>
      </c>
    </row>
    <row r="46" spans="1:4">
      <c r="A46" s="28" t="s">
        <v>77</v>
      </c>
      <c r="B46" s="31">
        <v>100000</v>
      </c>
    </row>
    <row r="47" spans="1:4">
      <c r="A47" s="32"/>
      <c r="B47" s="31">
        <f>SUM(B40:B46)</f>
        <v>867123.75</v>
      </c>
      <c r="C47" s="13"/>
    </row>
    <row r="49" spans="1:2" s="20" customFormat="1">
      <c r="A49" s="18" t="s">
        <v>55</v>
      </c>
      <c r="B49" s="19"/>
    </row>
    <row r="50" spans="1:2">
      <c r="A50" s="11" t="s">
        <v>25</v>
      </c>
      <c r="B50" s="8">
        <v>105347.62</v>
      </c>
    </row>
    <row r="51" spans="1:2">
      <c r="A51" s="11"/>
      <c r="B51" s="8"/>
    </row>
    <row r="52" spans="1:2">
      <c r="A52" s="1" t="s">
        <v>24</v>
      </c>
      <c r="B52" s="8">
        <v>0</v>
      </c>
    </row>
    <row r="53" spans="1:2">
      <c r="A53" s="1" t="s">
        <v>46</v>
      </c>
      <c r="B53" s="8">
        <v>0</v>
      </c>
    </row>
    <row r="54" spans="1:2">
      <c r="B54" s="8"/>
    </row>
    <row r="55" spans="1:2">
      <c r="A55" s="1" t="s">
        <v>23</v>
      </c>
      <c r="B55" s="10">
        <v>0</v>
      </c>
    </row>
    <row r="56" spans="1:2">
      <c r="B56" s="8"/>
    </row>
    <row r="57" spans="1:2">
      <c r="A57" s="11" t="s">
        <v>45</v>
      </c>
      <c r="B57" s="12">
        <f>B50+B52+B53-B55</f>
        <v>105347.62</v>
      </c>
    </row>
    <row r="58" spans="1:2">
      <c r="A58" s="11"/>
      <c r="B58" s="8"/>
    </row>
    <row r="59" spans="1:2">
      <c r="A59" s="28" t="s">
        <v>47</v>
      </c>
      <c r="B59" s="33">
        <v>0.59</v>
      </c>
    </row>
    <row r="60" spans="1:2">
      <c r="A60" s="28" t="s">
        <v>48</v>
      </c>
      <c r="B60" s="34">
        <v>105347.03</v>
      </c>
    </row>
    <row r="61" spans="1:2">
      <c r="A61" s="28"/>
      <c r="B61" s="35">
        <f>SUM(B59:B60)</f>
        <v>105347.62</v>
      </c>
    </row>
    <row r="62" spans="1:2">
      <c r="A62" s="11"/>
    </row>
    <row r="63" spans="1:2">
      <c r="A63" s="21" t="s">
        <v>62</v>
      </c>
      <c r="B63" s="15"/>
    </row>
    <row r="64" spans="1:2">
      <c r="A64" s="11" t="s">
        <v>26</v>
      </c>
      <c r="B64" s="15">
        <v>424971.36</v>
      </c>
    </row>
    <row r="65" spans="1:3">
      <c r="B65" s="15"/>
    </row>
    <row r="66" spans="1:3">
      <c r="A66" s="6" t="s">
        <v>19</v>
      </c>
      <c r="B66" s="15"/>
    </row>
    <row r="67" spans="1:3">
      <c r="A67" s="1" t="s">
        <v>70</v>
      </c>
      <c r="B67" s="15">
        <v>0</v>
      </c>
    </row>
    <row r="68" spans="1:3">
      <c r="A68" s="1" t="s">
        <v>72</v>
      </c>
      <c r="B68" s="15">
        <v>0</v>
      </c>
    </row>
    <row r="69" spans="1:3">
      <c r="A69" s="1" t="s">
        <v>71</v>
      </c>
      <c r="B69" s="15">
        <v>0</v>
      </c>
    </row>
    <row r="70" spans="1:3">
      <c r="A70" s="1" t="s">
        <v>18</v>
      </c>
      <c r="B70" s="22">
        <v>0</v>
      </c>
    </row>
    <row r="71" spans="1:3">
      <c r="A71" s="1" t="s">
        <v>7</v>
      </c>
      <c r="B71" s="15">
        <f>SUM(B67:B70)</f>
        <v>0</v>
      </c>
    </row>
    <row r="72" spans="1:3">
      <c r="A72" s="6" t="s">
        <v>37</v>
      </c>
      <c r="B72" s="15"/>
    </row>
    <row r="73" spans="1:3" s="13" customFormat="1">
      <c r="A73" s="1" t="s">
        <v>41</v>
      </c>
      <c r="B73" s="15">
        <v>3968.2</v>
      </c>
      <c r="C73" s="1"/>
    </row>
    <row r="74" spans="1:3">
      <c r="A74" s="1" t="s">
        <v>21</v>
      </c>
      <c r="B74" s="22">
        <v>0</v>
      </c>
    </row>
    <row r="75" spans="1:3">
      <c r="B75" s="15">
        <f>SUM(B73:B74)</f>
        <v>3968.2</v>
      </c>
    </row>
    <row r="76" spans="1:3">
      <c r="B76" s="22"/>
    </row>
    <row r="77" spans="1:3">
      <c r="A77" s="11" t="s">
        <v>27</v>
      </c>
      <c r="B77" s="16">
        <f>B64+B71-B75</f>
        <v>421003.16</v>
      </c>
      <c r="C77" s="13"/>
    </row>
    <row r="78" spans="1:3">
      <c r="A78" s="11"/>
      <c r="B78" s="15"/>
    </row>
    <row r="79" spans="1:3">
      <c r="A79" s="28" t="s">
        <v>31</v>
      </c>
      <c r="B79" s="29">
        <v>0</v>
      </c>
    </row>
    <row r="80" spans="1:3">
      <c r="A80" s="28" t="s">
        <v>35</v>
      </c>
      <c r="B80" s="30">
        <v>421003.16</v>
      </c>
    </row>
    <row r="81" spans="1:3">
      <c r="A81" s="28" t="s">
        <v>64</v>
      </c>
      <c r="B81" s="31">
        <v>0</v>
      </c>
    </row>
    <row r="82" spans="1:3">
      <c r="A82" s="28"/>
      <c r="B82" s="31">
        <f>SUM(B79:B81)</f>
        <v>421003.16</v>
      </c>
      <c r="C82" s="13"/>
    </row>
    <row r="83" spans="1:3">
      <c r="A83" s="11"/>
    </row>
    <row r="84" spans="1:3">
      <c r="A84" s="11"/>
    </row>
    <row r="85" spans="1:3">
      <c r="A85" s="21" t="s">
        <v>56</v>
      </c>
      <c r="B85" s="15"/>
    </row>
    <row r="86" spans="1:3">
      <c r="A86" s="11" t="s">
        <v>4</v>
      </c>
      <c r="B86" s="15">
        <v>8240.36</v>
      </c>
    </row>
    <row r="87" spans="1:3" s="6" customFormat="1">
      <c r="A87" s="6" t="s">
        <v>19</v>
      </c>
      <c r="B87" s="23"/>
    </row>
    <row r="88" spans="1:3">
      <c r="B88" s="15"/>
    </row>
    <row r="89" spans="1:3">
      <c r="A89" s="1" t="s">
        <v>63</v>
      </c>
      <c r="B89" s="15">
        <f>4429.22+953.02+294-283-74.85-236.02</f>
        <v>5082.369999999999</v>
      </c>
    </row>
    <row r="90" spans="1:3">
      <c r="A90" s="1" t="s">
        <v>33</v>
      </c>
      <c r="B90" s="38">
        <f>444.19+8000+1062+6405+652.5+6963.31+1218+115.07</f>
        <v>24860.070000000003</v>
      </c>
    </row>
    <row r="91" spans="1:3">
      <c r="A91" s="1" t="s">
        <v>57</v>
      </c>
      <c r="B91" s="22">
        <v>1.1100000000000001</v>
      </c>
    </row>
    <row r="92" spans="1:3">
      <c r="A92" s="1" t="s">
        <v>7</v>
      </c>
      <c r="B92" s="15">
        <f>SUM(B89:B91)</f>
        <v>29943.550000000003</v>
      </c>
    </row>
    <row r="93" spans="1:3">
      <c r="B93" s="15"/>
    </row>
    <row r="94" spans="1:3">
      <c r="A94" s="6" t="s">
        <v>34</v>
      </c>
      <c r="B94" s="15">
        <v>5772.58</v>
      </c>
    </row>
    <row r="95" spans="1:3">
      <c r="A95" s="1" t="s">
        <v>79</v>
      </c>
      <c r="B95" s="22">
        <f>7840.88+12574.19+3274.15+2611.91+419.05+996.99</f>
        <v>27717.170000000002</v>
      </c>
    </row>
    <row r="96" spans="1:3">
      <c r="B96" s="15">
        <f>SUM(B94:B95)</f>
        <v>33489.75</v>
      </c>
    </row>
    <row r="97" spans="1:3">
      <c r="B97" s="15"/>
    </row>
    <row r="98" spans="1:3">
      <c r="A98" s="11" t="s">
        <v>10</v>
      </c>
      <c r="B98" s="16">
        <f>B86+B92-B96</f>
        <v>4694.1600000000035</v>
      </c>
      <c r="C98" s="13"/>
    </row>
    <row r="99" spans="1:3">
      <c r="A99" s="11"/>
    </row>
    <row r="100" spans="1:3">
      <c r="A100" s="21" t="s">
        <v>58</v>
      </c>
      <c r="B100" s="15"/>
    </row>
    <row r="101" spans="1:3">
      <c r="A101" s="11" t="s">
        <v>4</v>
      </c>
      <c r="B101" s="15">
        <v>2403.88</v>
      </c>
    </row>
    <row r="102" spans="1:3">
      <c r="A102" s="6" t="s">
        <v>19</v>
      </c>
      <c r="B102" s="23"/>
    </row>
    <row r="103" spans="1:3">
      <c r="B103" s="15"/>
    </row>
    <row r="104" spans="1:3">
      <c r="A104" s="1" t="s">
        <v>65</v>
      </c>
      <c r="B104" s="15">
        <v>3339</v>
      </c>
    </row>
    <row r="105" spans="1:3">
      <c r="A105" s="1" t="s">
        <v>69</v>
      </c>
      <c r="B105" s="15">
        <v>45</v>
      </c>
    </row>
    <row r="106" spans="1:3">
      <c r="A106" s="1" t="s">
        <v>66</v>
      </c>
      <c r="B106" s="15">
        <v>0</v>
      </c>
    </row>
    <row r="107" spans="1:3">
      <c r="A107" s="1" t="s">
        <v>57</v>
      </c>
      <c r="B107" s="22">
        <v>0.49</v>
      </c>
    </row>
    <row r="108" spans="1:3">
      <c r="A108" s="1" t="s">
        <v>7</v>
      </c>
      <c r="B108" s="15">
        <f>SUM(B104:B107)</f>
        <v>3384.49</v>
      </c>
    </row>
    <row r="109" spans="1:3">
      <c r="B109" s="15"/>
    </row>
    <row r="110" spans="1:3">
      <c r="A110" s="9" t="s">
        <v>67</v>
      </c>
      <c r="B110" s="15">
        <v>600</v>
      </c>
    </row>
    <row r="111" spans="1:3">
      <c r="A111" s="9" t="s">
        <v>68</v>
      </c>
      <c r="B111" s="22">
        <v>0</v>
      </c>
    </row>
    <row r="112" spans="1:3">
      <c r="B112" s="15">
        <f>SUM(B110:B111)</f>
        <v>600</v>
      </c>
    </row>
    <row r="113" spans="1:3">
      <c r="B113" s="15"/>
    </row>
    <row r="114" spans="1:3">
      <c r="A114" s="11" t="s">
        <v>10</v>
      </c>
      <c r="B114" s="16">
        <f>B101+B108-B112</f>
        <v>5188.37</v>
      </c>
      <c r="C114" s="13"/>
    </row>
    <row r="115" spans="1:3">
      <c r="A115" s="11"/>
      <c r="B115" s="15"/>
    </row>
    <row r="116" spans="1:3">
      <c r="A116" s="28" t="s">
        <v>60</v>
      </c>
      <c r="B116" s="36">
        <v>4998.1400000000003</v>
      </c>
    </row>
    <row r="117" spans="1:3">
      <c r="A117" s="28" t="s">
        <v>61</v>
      </c>
      <c r="B117" s="37">
        <v>190.23</v>
      </c>
    </row>
    <row r="118" spans="1:3">
      <c r="A118" s="28"/>
      <c r="B118" s="36">
        <f>SUM(B116:B117)</f>
        <v>5188.37</v>
      </c>
    </row>
    <row r="119" spans="1:3">
      <c r="A119" s="17"/>
      <c r="B119" s="27"/>
    </row>
    <row r="120" spans="1:3">
      <c r="A120" s="24" t="s">
        <v>1</v>
      </c>
      <c r="B120" s="25"/>
    </row>
    <row r="121" spans="1:3">
      <c r="A121" s="24"/>
      <c r="B121" s="25"/>
    </row>
    <row r="122" spans="1:3">
      <c r="A122" s="24"/>
      <c r="B122" s="25"/>
    </row>
    <row r="123" spans="1:3">
      <c r="A123" s="24" t="s">
        <v>36</v>
      </c>
      <c r="B123" s="25"/>
    </row>
    <row r="124" spans="1:3">
      <c r="A124" s="24" t="s">
        <v>2</v>
      </c>
      <c r="B124" s="25"/>
    </row>
    <row r="125" spans="1:3">
      <c r="A125" s="24"/>
      <c r="B125" s="25"/>
    </row>
    <row r="126" spans="1:3">
      <c r="A126" s="24"/>
      <c r="B126" s="25"/>
    </row>
    <row r="127" spans="1:3">
      <c r="A127" s="24" t="s">
        <v>3</v>
      </c>
      <c r="B127" s="25"/>
    </row>
  </sheetData>
  <sortState ref="A42:C47">
    <sortCondition ref="C42:C47"/>
  </sortState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7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2011-11-05T15:21:19Z</cp:lastPrinted>
  <dcterms:created xsi:type="dcterms:W3CDTF">1997-08-12T17:26:54Z</dcterms:created>
  <dcterms:modified xsi:type="dcterms:W3CDTF">2011-12-08T19:16:37Z</dcterms:modified>
</cp:coreProperties>
</file>