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6" yWindow="240" windowWidth="9696" windowHeight="6996" activeTab="3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E9" i="2"/>
  <c r="D11" i="11"/>
  <c r="D20" s="1"/>
  <c r="E9" i="13"/>
  <c r="E9" i="15"/>
  <c r="E16" s="1"/>
  <c r="G16" s="1"/>
  <c r="A11"/>
  <c r="B13"/>
  <c r="B14"/>
  <c r="B15"/>
  <c r="D26"/>
  <c r="F26"/>
  <c r="A11" i="3"/>
  <c r="D11" i="5"/>
  <c r="E9" i="14"/>
  <c r="A11"/>
  <c r="E11"/>
  <c r="B13"/>
  <c r="B14"/>
  <c r="B15"/>
  <c r="E21"/>
  <c r="D22"/>
  <c r="E22"/>
  <c r="F22"/>
  <c r="D11" i="13"/>
  <c r="A11"/>
  <c r="B13"/>
  <c r="B14"/>
  <c r="B15"/>
  <c r="F24"/>
  <c r="D11" i="9"/>
  <c r="D23" s="1"/>
  <c r="D11" i="4"/>
  <c r="A11"/>
  <c r="E9" i="11"/>
  <c r="E11" i="2"/>
  <c r="G11" s="1"/>
  <c r="E11" i="1"/>
  <c r="E24" s="1"/>
  <c r="F24"/>
  <c r="D24"/>
  <c r="B15" i="2"/>
  <c r="B14"/>
  <c r="B13"/>
  <c r="A11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A11"/>
  <c r="F22"/>
  <c r="D22"/>
  <c r="E9" i="6"/>
  <c r="E11" s="1"/>
  <c r="G11" s="1"/>
  <c r="E21"/>
  <c r="B15"/>
  <c r="B14"/>
  <c r="B13"/>
  <c r="A11"/>
  <c r="F22"/>
  <c r="D22"/>
  <c r="A11" i="11"/>
  <c r="F20"/>
  <c r="E9" i="9"/>
  <c r="B15"/>
  <c r="B14"/>
  <c r="B13"/>
  <c r="A11"/>
  <c r="F23"/>
  <c r="E9" i="10"/>
  <c r="E11" s="1"/>
  <c r="G11" s="1"/>
  <c r="B15"/>
  <c r="B14"/>
  <c r="B13"/>
  <c r="A11"/>
  <c r="F22"/>
  <c r="D22"/>
  <c r="E19" i="15" l="1"/>
  <c r="G19" s="1"/>
  <c r="G26" s="1"/>
  <c r="E17"/>
  <c r="G17" s="1"/>
  <c r="G11" i="1"/>
  <c r="G24" s="1"/>
  <c r="E11" i="15"/>
  <c r="G11" s="1"/>
  <c r="D24" i="13"/>
  <c r="E11" i="11"/>
  <c r="G11" s="1"/>
  <c r="G20" s="1"/>
  <c r="E11" i="9"/>
  <c r="G11" s="1"/>
  <c r="G23" s="1"/>
  <c r="E11" i="13"/>
  <c r="G11" i="14"/>
  <c r="G22" s="1"/>
  <c r="E11" i="4"/>
  <c r="G28" i="2"/>
  <c r="E28"/>
  <c r="G22" i="10"/>
  <c r="E22"/>
  <c r="E22" i="3"/>
  <c r="G22"/>
  <c r="E26" i="15"/>
  <c r="E22" i="6"/>
  <c r="G22"/>
  <c r="E22" i="5"/>
  <c r="G22"/>
  <c r="G11" i="13" l="1"/>
  <c r="G24" s="1"/>
  <c r="E24"/>
  <c r="E23" i="9"/>
  <c r="E20" i="11"/>
  <c r="E23" i="4"/>
  <c r="G11"/>
  <c r="G23" s="1"/>
</calcChain>
</file>

<file path=xl/sharedStrings.xml><?xml version="1.0" encoding="utf-8"?>
<sst xmlns="http://schemas.openxmlformats.org/spreadsheetml/2006/main" count="292" uniqueCount="65">
  <si>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</si>
  <si>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</si>
  <si>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</si>
  <si>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</si>
  <si>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</si>
  <si>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</si>
  <si>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</si>
  <si>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</si>
  <si>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</si>
  <si>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</si>
  <si>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</si>
  <si>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</si>
  <si>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</si>
  <si>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</si>
  <si>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</si>
  <si>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</si>
  <si>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</si>
  <si>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</si>
  <si>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</si>
  <si>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</si>
  <si>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</si>
  <si>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</si>
  <si>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</si>
  <si>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</si>
  <si>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</si>
  <si>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</si>
  <si>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</si>
  <si>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</si>
  <si>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</si>
  <si>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</si>
  <si>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Loretta Price</t>
  </si>
  <si>
    <t>Mr. Robert Heath</t>
  </si>
  <si>
    <t>Sam Ring</t>
  </si>
  <si>
    <t>10-2310-581</t>
  </si>
  <si>
    <t>Andrew Foyle</t>
  </si>
  <si>
    <t>8330 Keefer Rd, Fairview, PA  16417</t>
  </si>
  <si>
    <t>358 Circuit St, Waterford, PA  16441</t>
  </si>
  <si>
    <t>708 Richardson Dr, Lake City, PA  16423</t>
  </si>
  <si>
    <t>9165 Townhall Rd, Wattsburg, PA 16442</t>
  </si>
  <si>
    <t>Millcreek Township School District</t>
  </si>
  <si>
    <t>Barbara Gainer</t>
  </si>
  <si>
    <t>3878 Davison Rd, Harbor Creek, PA 16421</t>
  </si>
  <si>
    <t>9869 Route 6, Union City, PA  16438</t>
  </si>
  <si>
    <t>PO Box 85,  East Springfield, PA  16411</t>
  </si>
  <si>
    <t>James Bucksbee</t>
  </si>
  <si>
    <t>5187 W. West Rd, McKean, PA  16426</t>
  </si>
  <si>
    <t>General McLane School District</t>
  </si>
  <si>
    <t>Terry Scutella</t>
  </si>
  <si>
    <t>4055 W 30th St, Erie, PA  16506</t>
  </si>
  <si>
    <t>Agenda review with Director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</si>
  <si>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</si>
  <si>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</si>
  <si>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</si>
  <si>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</si>
  <si>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</si>
  <si>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</si>
  <si>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</si>
  <si>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</si>
  <si>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</si>
  <si>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Dr. James Tracy</t>
  </si>
  <si>
    <t>1100 Rice Ave, Girard, PA 16417</t>
  </si>
  <si>
    <t>Brian Rogala</t>
  </si>
  <si>
    <t>2705 Groveland Ave, Erie, PA 16510</t>
  </si>
  <si>
    <t>Please make check payable to Erie County Vocational Technical Foundation</t>
  </si>
  <si>
    <t>Director evaluation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</si>
</sst>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opLeftCell="A4" workbookViewId="0">
      <selection activeCell="A12" sqref="A12"/>
    </sheetView>
  </sheetViews>
  <sheetFormatPr defaultColWidth="12.5546875" defaultRowHeight="13.8"/>
  <cols>
    <col min="1" max="1" width="12.5546875" style="37"/>
    <col min="2" max="2" width="12.5546875" style="4"/>
    <col min="3" max="3" width="12.5546875" style="5"/>
    <col min="4" max="16384" width="12.554687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33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8"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39318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104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2" spans="1:7">
      <c r="B32" s="90" t="s">
        <v>63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topLeftCell="A8" zoomScaleNormal="100" workbookViewId="0">
      <selection activeCell="E9" sqref="E9"/>
    </sheetView>
  </sheetViews>
  <sheetFormatPr defaultColWidth="13.21875" defaultRowHeight="13.8"/>
  <cols>
    <col min="1" max="1" width="13.21875" style="39"/>
    <col min="2" max="2" width="13.21875" style="38"/>
    <col min="3" max="3" width="13.21875" style="40"/>
    <col min="4" max="16384" width="13.2187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34</v>
      </c>
      <c r="C4" s="40" t="s">
        <v>35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53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50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0.55500000000000005</v>
      </c>
      <c r="F9" s="51" t="s">
        <v>51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39318</v>
      </c>
      <c r="B11" s="54" t="s">
        <v>12</v>
      </c>
      <c r="C11" s="54"/>
      <c r="D11" s="59">
        <v>25</v>
      </c>
      <c r="E11" s="1">
        <f>E9*D11</f>
        <v>13.875000000000002</v>
      </c>
      <c r="F11" s="56">
        <v>0</v>
      </c>
      <c r="G11" s="57">
        <f>SUM(E11:F11)</f>
        <v>13.875000000000002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/>
      <c r="C17" s="54"/>
      <c r="D17" s="55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13.875000000000002</v>
      </c>
      <c r="F28" s="71">
        <f t="shared" si="0"/>
        <v>0</v>
      </c>
      <c r="G28" s="72">
        <f t="shared" si="0"/>
        <v>13.875000000000002</v>
      </c>
    </row>
    <row r="29" spans="1:7">
      <c r="A29" s="105"/>
      <c r="B29" s="106"/>
      <c r="C29" s="107"/>
      <c r="D29" s="106"/>
      <c r="E29" s="106"/>
      <c r="F29" s="106"/>
      <c r="G29" s="108"/>
    </row>
    <row r="30" spans="1:7">
      <c r="A30" s="109"/>
      <c r="B30" s="110" t="s">
        <v>10</v>
      </c>
      <c r="C30" s="111"/>
      <c r="D30" s="110"/>
      <c r="E30" s="110"/>
      <c r="F30" s="110"/>
      <c r="G30" s="112"/>
    </row>
    <row r="31" spans="1:7">
      <c r="A31" s="109"/>
      <c r="B31" s="110"/>
      <c r="C31" s="111"/>
      <c r="D31" s="110"/>
      <c r="E31" s="110"/>
      <c r="F31" s="110"/>
      <c r="G31" s="112"/>
    </row>
    <row r="32" spans="1:7">
      <c r="A32" s="113"/>
      <c r="B32" s="73" t="s">
        <v>11</v>
      </c>
      <c r="C32" s="73"/>
      <c r="D32" s="73"/>
      <c r="E32" s="73"/>
      <c r="F32" s="73"/>
      <c r="G32" s="114"/>
    </row>
    <row r="35" spans="1:6">
      <c r="A35" s="37"/>
      <c r="B35" s="90" t="s">
        <v>63</v>
      </c>
      <c r="C35" s="7"/>
      <c r="D35" s="7"/>
      <c r="E35" s="7"/>
      <c r="F35" s="9"/>
    </row>
    <row r="36" spans="1:6">
      <c r="A36" s="37"/>
      <c r="B36" s="91"/>
      <c r="C36" s="92"/>
      <c r="D36" s="92"/>
      <c r="E36" s="92"/>
      <c r="F36" s="93"/>
    </row>
    <row r="37" spans="1:6">
      <c r="A37" s="37"/>
      <c r="B37" s="95" t="s">
        <v>11</v>
      </c>
      <c r="C37" s="36"/>
      <c r="D37" s="36"/>
      <c r="E37" s="36"/>
      <c r="F37" s="89"/>
    </row>
    <row r="38" spans="1:6">
      <c r="A38" s="37"/>
      <c r="B38" s="94"/>
      <c r="C38" s="36"/>
      <c r="D38" s="36"/>
      <c r="E38" s="36"/>
      <c r="F38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scale="91"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E9" sqref="E9"/>
    </sheetView>
  </sheetViews>
  <sheetFormatPr defaultColWidth="14.109375" defaultRowHeight="13.8"/>
  <cols>
    <col min="1" max="1" width="14.109375" style="37"/>
    <col min="2" max="2" width="14.109375" style="4"/>
    <col min="3" max="3" width="14.109375" style="5"/>
    <col min="4" max="16384" width="14.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36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54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39318</v>
      </c>
      <c r="B11" s="19" t="s">
        <v>12</v>
      </c>
      <c r="C11" s="19"/>
      <c r="D11" s="78">
        <v>18</v>
      </c>
      <c r="E11" s="21">
        <f>E9*D11</f>
        <v>9.99</v>
      </c>
      <c r="F11" s="76">
        <v>0</v>
      </c>
      <c r="G11" s="23">
        <f>SUM(E11:F11)</f>
        <v>9.99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9.99</v>
      </c>
      <c r="F22" s="35">
        <f t="shared" si="0"/>
        <v>0</v>
      </c>
      <c r="G22" s="35">
        <f t="shared" si="0"/>
        <v>9.99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63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5"/>
  <sheetViews>
    <sheetView tabSelected="1" topLeftCell="A16" workbookViewId="0">
      <selection activeCell="B25" sqref="B25"/>
    </sheetView>
  </sheetViews>
  <sheetFormatPr defaultColWidth="13" defaultRowHeight="13.8"/>
  <cols>
    <col min="1" max="1" width="13" style="37"/>
    <col min="2" max="2" width="14.88671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44</v>
      </c>
      <c r="C4" s="5" t="s">
        <v>45</v>
      </c>
    </row>
    <row r="5" spans="1:7" ht="18.75" customHeight="1">
      <c r="A5" s="37" t="s">
        <v>14</v>
      </c>
      <c r="B5" s="4" t="s">
        <v>46</v>
      </c>
    </row>
    <row r="7" spans="1:7">
      <c r="A7" s="6"/>
      <c r="B7" s="7"/>
      <c r="C7" s="8"/>
      <c r="D7" s="9"/>
      <c r="E7" s="6" t="s">
        <v>55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39318</v>
      </c>
      <c r="B11" s="19" t="s">
        <v>12</v>
      </c>
      <c r="C11" s="19"/>
      <c r="D11" s="80">
        <v>8</v>
      </c>
      <c r="E11" s="21">
        <f>E9*D11</f>
        <v>4.4400000000000004</v>
      </c>
      <c r="F11" s="76">
        <v>0</v>
      </c>
      <c r="G11" s="23">
        <f>SUM(E11:F11)</f>
        <v>4.4400000000000004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81" t="str">
        <f>'Board mileage-master'!B13:B15</f>
        <v>Please enter all other meetings attended</v>
      </c>
      <c r="C13" s="81"/>
      <c r="D13" s="20"/>
      <c r="E13" s="21"/>
      <c r="F13" s="76"/>
      <c r="G13" s="23"/>
    </row>
    <row r="14" spans="1:7">
      <c r="A14" s="18"/>
      <c r="B14" s="81" t="str">
        <f>'Board mileage-master'!B14</f>
        <v>and any travel related expenses incurred</v>
      </c>
      <c r="C14" s="81"/>
      <c r="D14" s="20"/>
      <c r="E14" s="21"/>
      <c r="F14" s="76"/>
      <c r="G14" s="23"/>
    </row>
    <row r="15" spans="1:7">
      <c r="A15" s="18"/>
      <c r="B15" s="81" t="str">
        <f>'Board mileage-master'!B15</f>
        <v>for which you request reimbursement.</v>
      </c>
      <c r="C15" s="81"/>
      <c r="D15" s="20"/>
      <c r="E15" s="21"/>
      <c r="F15" s="76"/>
      <c r="G15" s="23"/>
    </row>
    <row r="16" spans="1:7">
      <c r="A16" s="25">
        <v>39284</v>
      </c>
      <c r="B16" s="26" t="s">
        <v>49</v>
      </c>
      <c r="C16" s="19"/>
      <c r="D16" s="27">
        <v>8</v>
      </c>
      <c r="E16" s="21">
        <f>D16*E9</f>
        <v>4.4400000000000004</v>
      </c>
      <c r="F16" s="76"/>
      <c r="G16" s="23">
        <f>SUM(E16:F16)</f>
        <v>4.4400000000000004</v>
      </c>
    </row>
    <row r="17" spans="1:7">
      <c r="A17" s="25">
        <v>39312</v>
      </c>
      <c r="B17" s="19" t="s">
        <v>49</v>
      </c>
      <c r="C17" s="19"/>
      <c r="D17" s="27">
        <v>8</v>
      </c>
      <c r="E17" s="21">
        <f>D17*E9</f>
        <v>4.4400000000000004</v>
      </c>
      <c r="F17" s="76"/>
      <c r="G17" s="23">
        <f>SUM(E17:F17)</f>
        <v>4.4400000000000004</v>
      </c>
    </row>
    <row r="18" spans="1:7">
      <c r="A18" s="25"/>
      <c r="B18" s="19"/>
      <c r="C18" s="19"/>
      <c r="D18" s="20"/>
      <c r="E18" s="21"/>
      <c r="F18" s="76"/>
      <c r="G18" s="23"/>
    </row>
    <row r="19" spans="1:7">
      <c r="A19" s="25">
        <v>39298</v>
      </c>
      <c r="B19" s="19" t="s">
        <v>64</v>
      </c>
      <c r="C19" s="19"/>
      <c r="D19" s="27">
        <v>8</v>
      </c>
      <c r="E19" s="21">
        <f>D19*E9</f>
        <v>4.4400000000000004</v>
      </c>
      <c r="F19" s="76"/>
      <c r="G19" s="23">
        <f>SUM(E19:F19)</f>
        <v>4.4400000000000004</v>
      </c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29"/>
      <c r="B25" s="26"/>
      <c r="C25" s="30"/>
      <c r="D25" s="27"/>
      <c r="E25" s="21"/>
      <c r="F25" s="76"/>
      <c r="G25" s="23"/>
    </row>
    <row r="26" spans="1:7">
      <c r="A26" s="31" t="s">
        <v>6</v>
      </c>
      <c r="B26" s="32"/>
      <c r="C26" s="33"/>
      <c r="D26" s="82">
        <f t="shared" ref="D26:G26" si="0">SUM(D10:D25)</f>
        <v>32</v>
      </c>
      <c r="E26" s="35">
        <f t="shared" si="0"/>
        <v>17.760000000000002</v>
      </c>
      <c r="F26" s="35">
        <f t="shared" si="0"/>
        <v>0</v>
      </c>
      <c r="G26" s="83">
        <f t="shared" si="0"/>
        <v>17.760000000000002</v>
      </c>
    </row>
    <row r="27" spans="1:7">
      <c r="A27" s="96"/>
      <c r="B27" s="97"/>
      <c r="C27" s="98"/>
      <c r="D27" s="97"/>
      <c r="E27" s="97"/>
      <c r="F27" s="97"/>
      <c r="G27" s="99"/>
    </row>
    <row r="28" spans="1:7">
      <c r="A28" s="100"/>
      <c r="B28" s="92" t="s">
        <v>10</v>
      </c>
      <c r="C28" s="101"/>
      <c r="D28" s="92"/>
      <c r="E28" s="92"/>
      <c r="F28" s="92"/>
      <c r="G28" s="93"/>
    </row>
    <row r="29" spans="1:7">
      <c r="A29" s="100"/>
      <c r="B29" s="92"/>
      <c r="C29" s="101"/>
      <c r="D29" s="92"/>
      <c r="E29" s="92"/>
      <c r="F29" s="92"/>
      <c r="G29" s="93"/>
    </row>
    <row r="30" spans="1:7">
      <c r="A30" s="102"/>
      <c r="B30" s="36" t="s">
        <v>11</v>
      </c>
      <c r="C30" s="36"/>
      <c r="D30" s="36"/>
      <c r="E30" s="36"/>
      <c r="F30" s="36"/>
      <c r="G30" s="89"/>
    </row>
    <row r="32" spans="1:7">
      <c r="B32" s="90" t="s">
        <v>63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topLeftCell="A19" workbookViewId="0">
      <selection activeCell="B30" sqref="B30"/>
    </sheetView>
  </sheetViews>
  <sheetFormatPr defaultColWidth="13" defaultRowHeight="13.8"/>
  <cols>
    <col min="1" max="1" width="13" style="37"/>
    <col min="2" max="2" width="14.6640625" style="4" customWidth="1"/>
    <col min="3" max="3" width="13" style="5"/>
    <col min="4" max="5" width="13" style="4"/>
    <col min="6" max="6" width="17.88671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31</v>
      </c>
      <c r="C4" s="5" t="s">
        <v>37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56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39318</v>
      </c>
      <c r="B11" s="19" t="s">
        <v>12</v>
      </c>
      <c r="C11" s="19"/>
      <c r="D11" s="80">
        <f>18.67*2</f>
        <v>37.340000000000003</v>
      </c>
      <c r="E11" s="21">
        <f>E9*D11</f>
        <v>20.723700000000004</v>
      </c>
      <c r="F11" s="76">
        <v>0</v>
      </c>
      <c r="G11" s="23">
        <f>SUM(E11:F11)</f>
        <v>20.723700000000004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37.340000000000003</v>
      </c>
      <c r="E23" s="35">
        <f t="shared" si="0"/>
        <v>20.723700000000004</v>
      </c>
      <c r="F23" s="35">
        <f t="shared" si="0"/>
        <v>0</v>
      </c>
      <c r="G23" s="35">
        <f t="shared" si="0"/>
        <v>20.723700000000004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63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B29" sqref="B29"/>
    </sheetView>
  </sheetViews>
  <sheetFormatPr defaultColWidth="12.21875" defaultRowHeight="13.8"/>
  <cols>
    <col min="1" max="1" width="12.21875" style="37"/>
    <col min="2" max="2" width="12.21875" style="4"/>
    <col min="3" max="3" width="12.21875" style="5"/>
    <col min="4" max="5" width="12.21875" style="4"/>
    <col min="6" max="6" width="15.109375" style="4" customWidth="1"/>
    <col min="7" max="16384" width="12.21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40</v>
      </c>
      <c r="C4" s="5" t="s">
        <v>41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57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39318</v>
      </c>
      <c r="B11" s="19" t="s">
        <v>12</v>
      </c>
      <c r="C11" s="19"/>
      <c r="D11" s="80">
        <f>12.53*2</f>
        <v>25.06</v>
      </c>
      <c r="E11" s="21">
        <f>E9*D11</f>
        <v>13.908300000000001</v>
      </c>
      <c r="F11" s="76">
        <v>0</v>
      </c>
      <c r="G11" s="23">
        <f>SUM(E11:F11)</f>
        <v>13.908300000000001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25.06</v>
      </c>
      <c r="E22" s="35">
        <f t="shared" si="0"/>
        <v>13.908300000000001</v>
      </c>
      <c r="F22" s="35">
        <f t="shared" si="0"/>
        <v>0</v>
      </c>
      <c r="G22" s="35">
        <f t="shared" si="0"/>
        <v>13.908300000000001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63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topLeftCell="A22" workbookViewId="0">
      <selection activeCell="B29" sqref="B29"/>
    </sheetView>
  </sheetViews>
  <sheetFormatPr defaultColWidth="16.88671875" defaultRowHeight="13.8"/>
  <cols>
    <col min="1" max="1" width="16.88671875" style="37"/>
    <col min="2" max="2" width="16.88671875" style="4"/>
    <col min="3" max="3" width="16.88671875" style="5"/>
    <col min="4" max="4" width="9.77734375" style="4" customWidth="1"/>
    <col min="5" max="5" width="10.88671875" style="4" customWidth="1"/>
    <col min="6" max="6" width="16.88671875" style="4"/>
    <col min="7" max="7" width="14.109375" style="4" customWidth="1"/>
    <col min="8" max="16384" width="16.88671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61</v>
      </c>
      <c r="C4" s="5" t="s">
        <v>62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55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39318</v>
      </c>
      <c r="B11" s="19" t="s">
        <v>12</v>
      </c>
      <c r="C11" s="19"/>
      <c r="D11" s="80">
        <v>25</v>
      </c>
      <c r="E11" s="21">
        <f>E9*D11</f>
        <v>13.875000000000002</v>
      </c>
      <c r="F11" s="76">
        <v>0</v>
      </c>
      <c r="G11" s="23">
        <f>SUM(E11:F11)</f>
        <v>13.875000000000002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13.875000000000002</v>
      </c>
      <c r="F22" s="35">
        <f>SUM(F10:F21)</f>
        <v>0</v>
      </c>
      <c r="G22" s="35">
        <f>SUM(G10:G21)</f>
        <v>13.875000000000002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63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25" workbookViewId="0">
      <selection activeCell="B29" sqref="B29"/>
    </sheetView>
  </sheetViews>
  <sheetFormatPr defaultColWidth="11.5546875" defaultRowHeight="13.8"/>
  <cols>
    <col min="1" max="1" width="10.77734375" style="37" customWidth="1"/>
    <col min="2" max="2" width="14.77734375" style="4" customWidth="1"/>
    <col min="3" max="3" width="18.77734375" style="5" customWidth="1"/>
    <col min="4" max="4" width="8.21875" style="4" customWidth="1"/>
    <col min="5" max="5" width="10.21875" style="4" customWidth="1"/>
    <col min="6" max="6" width="16.33203125" style="4" customWidth="1"/>
    <col min="7" max="7" width="6.77734375" style="4" customWidth="1"/>
    <col min="8" max="16384" width="11.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47</v>
      </c>
      <c r="C4" s="5" t="s">
        <v>48</v>
      </c>
    </row>
    <row r="5" spans="1:7" ht="18.75" customHeight="1">
      <c r="A5" s="37" t="s">
        <v>14</v>
      </c>
      <c r="B5" s="4" t="s">
        <v>39</v>
      </c>
    </row>
    <row r="7" spans="1:7">
      <c r="A7" s="6"/>
      <c r="B7" s="7"/>
      <c r="C7" s="8"/>
      <c r="D7" s="9"/>
      <c r="E7" s="6" t="s">
        <v>53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39318</v>
      </c>
      <c r="B11" s="19" t="s">
        <v>12</v>
      </c>
      <c r="C11" s="19"/>
      <c r="D11" s="80">
        <v>12</v>
      </c>
      <c r="E11" s="21">
        <f>E9*D11</f>
        <v>6.66</v>
      </c>
      <c r="F11" s="76">
        <v>0</v>
      </c>
      <c r="G11" s="23">
        <f>SUM(E11:F11)</f>
        <v>6.66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2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12</v>
      </c>
      <c r="E22" s="35">
        <f>SUM(E10:E21)</f>
        <v>6.66</v>
      </c>
      <c r="F22" s="35">
        <f>SUM(F10:F21)</f>
        <v>0</v>
      </c>
      <c r="G22" s="35">
        <f>SUM(G10:G21)</f>
        <v>6.66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63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4"/>
  <sheetViews>
    <sheetView topLeftCell="A7" workbookViewId="0">
      <selection activeCell="C42" sqref="C42"/>
    </sheetView>
  </sheetViews>
  <sheetFormatPr defaultColWidth="11.5546875" defaultRowHeight="13.8"/>
  <cols>
    <col min="1" max="1" width="12" style="37" customWidth="1"/>
    <col min="2" max="2" width="14.77734375" style="4" customWidth="1"/>
    <col min="3" max="3" width="18.77734375" style="5" customWidth="1"/>
    <col min="4" max="4" width="7.77734375" style="4" customWidth="1"/>
    <col min="5" max="5" width="9.109375" style="4" customWidth="1"/>
    <col min="6" max="10" width="17.5546875" style="4" customWidth="1"/>
    <col min="11" max="16384" width="11.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32</v>
      </c>
      <c r="C4" s="5" t="s">
        <v>43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58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39318</v>
      </c>
      <c r="B11" s="19" t="s">
        <v>12</v>
      </c>
      <c r="C11" s="19"/>
      <c r="D11" s="80">
        <f>24.36*2</f>
        <v>48.72</v>
      </c>
      <c r="E11" s="21">
        <f>E9*D11</f>
        <v>27.0396</v>
      </c>
      <c r="F11" s="76">
        <v>0</v>
      </c>
      <c r="G11" s="23">
        <f>SUM(E11:F11)</f>
        <v>27.0396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25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80"/>
      <c r="E19" s="21"/>
      <c r="F19" s="76"/>
      <c r="G19" s="23"/>
    </row>
    <row r="20" spans="1:7">
      <c r="A20" s="25"/>
      <c r="B20" s="26"/>
      <c r="C20" s="19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31" t="s">
        <v>6</v>
      </c>
      <c r="B24" s="32"/>
      <c r="C24" s="33"/>
      <c r="D24" s="82">
        <f>SUM(D10:D23)</f>
        <v>48.72</v>
      </c>
      <c r="E24" s="35">
        <f>SUM(E10:E23)</f>
        <v>27.0396</v>
      </c>
      <c r="F24" s="35">
        <f>SUM(F10:F23)</f>
        <v>0</v>
      </c>
      <c r="G24" s="35">
        <f>SUM(G10:G23)</f>
        <v>27.0396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92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1" spans="1:7">
      <c r="B31" s="90" t="s">
        <v>63</v>
      </c>
      <c r="C31" s="7"/>
      <c r="D31" s="7"/>
      <c r="E31" s="7"/>
      <c r="F31" s="9"/>
    </row>
    <row r="32" spans="1:7">
      <c r="B32" s="91"/>
      <c r="C32" s="92"/>
      <c r="D32" s="92"/>
      <c r="E32" s="92"/>
      <c r="F32" s="93"/>
    </row>
    <row r="33" spans="2:6">
      <c r="B33" s="95" t="s">
        <v>11</v>
      </c>
      <c r="C33" s="36"/>
      <c r="D33" s="36"/>
      <c r="E33" s="36"/>
      <c r="F33" s="89"/>
    </row>
    <row r="34" spans="2:6">
      <c r="B34" s="94"/>
      <c r="C34" s="36"/>
      <c r="D34" s="36"/>
      <c r="E34" s="36"/>
      <c r="F34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topLeftCell="A25" workbookViewId="0">
      <selection activeCell="B30" sqref="B30"/>
    </sheetView>
  </sheetViews>
  <sheetFormatPr defaultColWidth="11.6640625" defaultRowHeight="13.8"/>
  <cols>
    <col min="1" max="1" width="11.6640625" style="37"/>
    <col min="2" max="2" width="15.33203125" style="4" customWidth="1"/>
    <col min="3" max="3" width="14.109375" style="5" customWidth="1"/>
    <col min="4" max="5" width="11.6640625" style="4"/>
    <col min="6" max="6" width="16.5546875" style="4" customWidth="1"/>
    <col min="7" max="16384" width="11.66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30</v>
      </c>
      <c r="C4" s="5" t="s">
        <v>42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52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39318</v>
      </c>
      <c r="B11" s="19" t="s">
        <v>12</v>
      </c>
      <c r="C11" s="19"/>
      <c r="D11" s="85">
        <f>26.76*2</f>
        <v>53.52</v>
      </c>
      <c r="E11" s="21">
        <f>E9*D11</f>
        <v>29.703600000000005</v>
      </c>
      <c r="F11" s="76">
        <v>0</v>
      </c>
      <c r="G11" s="23">
        <f>SUM(E11:F11)</f>
        <v>29.703600000000005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53.52</v>
      </c>
      <c r="E23" s="35">
        <f>SUM(E10:E22)</f>
        <v>29.703600000000005</v>
      </c>
      <c r="F23" s="35">
        <f>SUM(F10:F22)</f>
        <v>0</v>
      </c>
      <c r="G23" s="35">
        <f>SUM(G10:G22)</f>
        <v>29.703600000000005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63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opLeftCell="A19" workbookViewId="0">
      <selection activeCell="B30" sqref="B30"/>
    </sheetView>
  </sheetViews>
  <sheetFormatPr defaultColWidth="11.33203125" defaultRowHeight="13.8"/>
  <cols>
    <col min="1" max="1" width="11.33203125" style="37"/>
    <col min="2" max="2" width="15.88671875" style="4" customWidth="1"/>
    <col min="3" max="3" width="17" style="5" customWidth="1"/>
    <col min="4" max="5" width="11.33203125" style="4"/>
    <col min="6" max="6" width="16.6640625" style="4" customWidth="1"/>
    <col min="7" max="16384" width="11.332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38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56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39318</v>
      </c>
      <c r="B11" s="19" t="s">
        <v>12</v>
      </c>
      <c r="C11" s="19"/>
      <c r="D11" s="86">
        <v>38</v>
      </c>
      <c r="E11" s="21">
        <f>E9*D11</f>
        <v>21.090000000000003</v>
      </c>
      <c r="F11" s="76">
        <v>0</v>
      </c>
      <c r="G11" s="23">
        <f>SUM(E11:F11)</f>
        <v>21.090000000000003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21.090000000000003</v>
      </c>
      <c r="F22" s="35">
        <f>SUM(F10:F21)</f>
        <v>0</v>
      </c>
      <c r="G22" s="83">
        <f>SUM(G10:G21)</f>
        <v>21.090000000000003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0"/>
      <c r="B26" s="92" t="s">
        <v>11</v>
      </c>
      <c r="C26" s="36"/>
      <c r="D26" s="36"/>
      <c r="E26" s="36"/>
      <c r="F26" s="36"/>
      <c r="G26" s="93"/>
    </row>
    <row r="27" spans="1:7">
      <c r="A27" s="102"/>
      <c r="B27" s="36"/>
      <c r="C27" s="103"/>
      <c r="D27" s="36"/>
      <c r="E27" s="36"/>
      <c r="F27" s="36"/>
      <c r="G27" s="89"/>
    </row>
    <row r="30" spans="1:7">
      <c r="B30" s="90" t="s">
        <v>63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opLeftCell="A19" workbookViewId="0">
      <selection activeCell="D35" sqref="D35"/>
    </sheetView>
  </sheetViews>
  <sheetFormatPr defaultColWidth="13.77734375" defaultRowHeight="13.8"/>
  <cols>
    <col min="1" max="1" width="13.77734375" style="37"/>
    <col min="2" max="2" width="13.77734375" style="4"/>
    <col min="3" max="3" width="13.77734375" style="5"/>
    <col min="4" max="4" width="9.33203125" style="4" customWidth="1"/>
    <col min="5" max="5" width="10.109375" style="4" customWidth="1"/>
    <col min="6" max="6" width="16.21875" style="4" customWidth="1"/>
    <col min="7" max="16384" width="13.77734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59</v>
      </c>
    </row>
    <row r="5" spans="1:7" ht="18.75" customHeight="1">
      <c r="A5" s="37" t="s">
        <v>14</v>
      </c>
      <c r="B5" s="4" t="s">
        <v>20</v>
      </c>
      <c r="D5" s="4" t="s">
        <v>60</v>
      </c>
    </row>
    <row r="7" spans="1:7">
      <c r="A7" s="6"/>
      <c r="B7" s="7"/>
      <c r="C7" s="8"/>
      <c r="D7" s="9"/>
      <c r="E7" s="6" t="s">
        <v>52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50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0.55500000000000005</v>
      </c>
      <c r="F9" s="16" t="s">
        <v>51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39318</v>
      </c>
      <c r="B11" s="19" t="s">
        <v>12</v>
      </c>
      <c r="C11" s="19"/>
      <c r="D11" s="80">
        <f>14.23*2</f>
        <v>28.46</v>
      </c>
      <c r="E11" s="21">
        <f>D11*E9</f>
        <v>15.795300000000001</v>
      </c>
      <c r="F11" s="76">
        <v>0</v>
      </c>
      <c r="G11" s="23">
        <f>SUM(E11:F11)</f>
        <v>15.795300000000001</v>
      </c>
    </row>
    <row r="12" spans="1:7">
      <c r="A12" s="87"/>
      <c r="B12" s="19"/>
      <c r="C12" s="19"/>
      <c r="D12" s="20"/>
      <c r="E12" s="21"/>
      <c r="F12" s="76"/>
      <c r="G12" s="23"/>
    </row>
    <row r="13" spans="1:7">
      <c r="A13" s="87"/>
      <c r="B13" s="19"/>
      <c r="C13" s="19"/>
      <c r="D13" s="20"/>
      <c r="E13" s="21"/>
      <c r="F13" s="76"/>
      <c r="G13" s="23"/>
    </row>
    <row r="14" spans="1:7">
      <c r="A14" s="87"/>
      <c r="B14" s="19"/>
      <c r="C14" s="19"/>
      <c r="D14" s="20"/>
      <c r="E14" s="21"/>
      <c r="F14" s="76"/>
      <c r="G14" s="23"/>
    </row>
    <row r="15" spans="1:7">
      <c r="A15" s="87"/>
      <c r="B15" s="19"/>
      <c r="C15" s="19"/>
      <c r="D15" s="20"/>
      <c r="E15" s="21"/>
      <c r="F15" s="76"/>
      <c r="G15" s="23"/>
    </row>
    <row r="16" spans="1:7">
      <c r="A16" s="87"/>
      <c r="B16" s="19"/>
      <c r="C16" s="19"/>
      <c r="D16" s="20"/>
      <c r="E16" s="21"/>
      <c r="F16" s="76"/>
      <c r="G16" s="23"/>
    </row>
    <row r="17" spans="1:7">
      <c r="A17" s="87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28.46</v>
      </c>
      <c r="E20" s="35">
        <f t="shared" si="0"/>
        <v>15.795300000000001</v>
      </c>
      <c r="F20" s="35">
        <f t="shared" si="0"/>
        <v>0</v>
      </c>
      <c r="G20" s="35">
        <f t="shared" si="0"/>
        <v>15.795300000000001</v>
      </c>
    </row>
    <row r="21" spans="1:7">
      <c r="A21" s="96"/>
      <c r="B21" s="97"/>
      <c r="C21" s="98"/>
      <c r="D21" s="97"/>
      <c r="E21" s="97"/>
      <c r="F21" s="97"/>
      <c r="G21" s="99"/>
    </row>
    <row r="22" spans="1:7">
      <c r="A22" s="100"/>
      <c r="B22" s="92" t="s">
        <v>10</v>
      </c>
      <c r="C22" s="101"/>
      <c r="D22" s="92"/>
      <c r="E22" s="92"/>
      <c r="F22" s="92"/>
      <c r="G22" s="93"/>
    </row>
    <row r="23" spans="1:7">
      <c r="A23" s="100"/>
      <c r="B23" s="92"/>
      <c r="C23" s="101"/>
      <c r="D23" s="92"/>
      <c r="E23" s="92"/>
      <c r="F23" s="92"/>
      <c r="G23" s="93"/>
    </row>
    <row r="24" spans="1:7">
      <c r="A24" s="100"/>
      <c r="B24" s="92" t="s">
        <v>11</v>
      </c>
      <c r="C24" s="36"/>
      <c r="D24" s="36"/>
      <c r="E24" s="36"/>
      <c r="F24" s="36"/>
      <c r="G24" s="93"/>
    </row>
    <row r="25" spans="1:7">
      <c r="A25" s="102"/>
      <c r="B25" s="36"/>
      <c r="C25" s="103"/>
      <c r="D25" s="36"/>
      <c r="E25" s="36"/>
      <c r="F25" s="36"/>
      <c r="G25" s="89"/>
    </row>
    <row r="28" spans="1:7">
      <c r="B28" s="90" t="s">
        <v>63</v>
      </c>
      <c r="C28" s="7"/>
      <c r="D28" s="7"/>
      <c r="E28" s="7"/>
      <c r="F28" s="9"/>
    </row>
    <row r="29" spans="1:7">
      <c r="B29" s="91"/>
      <c r="C29" s="92"/>
      <c r="D29" s="92"/>
      <c r="E29" s="92"/>
      <c r="F29" s="93"/>
    </row>
    <row r="30" spans="1:7">
      <c r="B30" s="95" t="s">
        <v>11</v>
      </c>
      <c r="C30" s="36"/>
      <c r="D30" s="36"/>
      <c r="E30" s="36"/>
      <c r="F30" s="89"/>
    </row>
    <row r="31" spans="1:7">
      <c r="B31" s="94"/>
      <c r="C31" s="36"/>
      <c r="D31" s="36"/>
      <c r="E31" s="36"/>
      <c r="F31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2011-08-05T13:46:31Z</cp:lastPrinted>
  <dcterms:created xsi:type="dcterms:W3CDTF">1997-07-25T20:25:37Z</dcterms:created>
  <dcterms:modified xsi:type="dcterms:W3CDTF">2011-08-05T13:46:42Z</dcterms:modified>
</cp:coreProperties>
</file>