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5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Fairview!$A$1:$L$32</definedName>
  </definedNames>
  <calcPr calcId="125725"/>
</workbook>
</file>

<file path=xl/calcChain.xml><?xml version="1.0" encoding="utf-8"?>
<calcChain xmlns="http://schemas.openxmlformats.org/spreadsheetml/2006/main">
  <c r="L18" i="15"/>
  <c r="E18"/>
  <c r="E9" i="13"/>
  <c r="E9" i="15"/>
  <c r="A11"/>
  <c r="E11"/>
  <c r="L11"/>
  <c r="B13"/>
  <c r="B14"/>
  <c r="B15"/>
  <c r="D25"/>
  <c r="E25"/>
  <c r="F25"/>
  <c r="G25"/>
  <c r="H25"/>
  <c r="I25"/>
  <c r="J25"/>
  <c r="K25"/>
  <c r="L25"/>
  <c r="D11" i="11"/>
  <c r="A11" i="3"/>
  <c r="D11" i="6"/>
  <c r="D11" i="5"/>
  <c r="E9" i="14"/>
  <c r="A11"/>
  <c r="E11"/>
  <c r="L11"/>
  <c r="L26" s="1"/>
  <c r="B13"/>
  <c r="B14"/>
  <c r="B15"/>
  <c r="E25"/>
  <c r="D26"/>
  <c r="E26"/>
  <c r="F26"/>
  <c r="G26"/>
  <c r="H26"/>
  <c r="I26"/>
  <c r="J26"/>
  <c r="K26"/>
  <c r="D11" i="13"/>
  <c r="A11"/>
  <c r="E11"/>
  <c r="L11"/>
  <c r="B13"/>
  <c r="B14"/>
  <c r="B15"/>
  <c r="D26"/>
  <c r="E26"/>
  <c r="F26"/>
  <c r="G26"/>
  <c r="H26"/>
  <c r="I26"/>
  <c r="J26"/>
  <c r="K26"/>
  <c r="L26"/>
  <c r="D11" i="9"/>
  <c r="D11" i="4"/>
  <c r="A11"/>
  <c r="E9" i="11"/>
  <c r="E11" s="1"/>
  <c r="E9" i="2"/>
  <c r="E11" i="1"/>
  <c r="E27"/>
  <c r="F27"/>
  <c r="G27"/>
  <c r="H27"/>
  <c r="K27"/>
  <c r="L11"/>
  <c r="L27" s="1"/>
  <c r="D27"/>
  <c r="J27"/>
  <c r="I27"/>
  <c r="E11" i="2"/>
  <c r="B15"/>
  <c r="B14"/>
  <c r="B13"/>
  <c r="A11"/>
  <c r="E28"/>
  <c r="F28"/>
  <c r="G28"/>
  <c r="H28"/>
  <c r="K28"/>
  <c r="L11"/>
  <c r="L28" s="1"/>
  <c r="D28"/>
  <c r="J28"/>
  <c r="I28"/>
  <c r="E9" i="3"/>
  <c r="E11"/>
  <c r="B15"/>
  <c r="B14"/>
  <c r="B13"/>
  <c r="E25"/>
  <c r="F25"/>
  <c r="G25"/>
  <c r="H25"/>
  <c r="K25"/>
  <c r="L11"/>
  <c r="L25" s="1"/>
  <c r="D25"/>
  <c r="J25"/>
  <c r="I25"/>
  <c r="E9" i="4"/>
  <c r="E11"/>
  <c r="B15"/>
  <c r="B14"/>
  <c r="B13"/>
  <c r="E25"/>
  <c r="F25"/>
  <c r="G25"/>
  <c r="H25"/>
  <c r="K25"/>
  <c r="L11"/>
  <c r="L25" s="1"/>
  <c r="D25"/>
  <c r="J25"/>
  <c r="I25"/>
  <c r="E9" i="5"/>
  <c r="E11" s="1"/>
  <c r="B15"/>
  <c r="B14"/>
  <c r="B13"/>
  <c r="A11"/>
  <c r="F24"/>
  <c r="G24"/>
  <c r="H24"/>
  <c r="K24"/>
  <c r="D24"/>
  <c r="J24"/>
  <c r="I24"/>
  <c r="E9" i="6"/>
  <c r="E11" s="1"/>
  <c r="E25"/>
  <c r="B15"/>
  <c r="B14"/>
  <c r="B13"/>
  <c r="A11"/>
  <c r="F26"/>
  <c r="G26"/>
  <c r="H26"/>
  <c r="K26"/>
  <c r="D26"/>
  <c r="J26"/>
  <c r="I26"/>
  <c r="A11" i="11"/>
  <c r="F22"/>
  <c r="G22"/>
  <c r="H22"/>
  <c r="K22"/>
  <c r="D22"/>
  <c r="J22"/>
  <c r="I22"/>
  <c r="E9" i="9"/>
  <c r="E11"/>
  <c r="B15"/>
  <c r="B14"/>
  <c r="B13"/>
  <c r="A11"/>
  <c r="E27"/>
  <c r="F27"/>
  <c r="G27"/>
  <c r="H27"/>
  <c r="K27"/>
  <c r="L11"/>
  <c r="L27" s="1"/>
  <c r="D27"/>
  <c r="J27"/>
  <c r="I27"/>
  <c r="E9" i="10"/>
  <c r="E11"/>
  <c r="B15"/>
  <c r="B14"/>
  <c r="B13"/>
  <c r="A11"/>
  <c r="E26"/>
  <c r="F26"/>
  <c r="G26"/>
  <c r="H26"/>
  <c r="K26"/>
  <c r="L11"/>
  <c r="L26" s="1"/>
  <c r="D26"/>
  <c r="J26"/>
  <c r="I26"/>
  <c r="E26" i="6" l="1"/>
  <c r="L11"/>
  <c r="L26" s="1"/>
  <c r="E24" i="5"/>
  <c r="L11"/>
  <c r="L24" s="1"/>
  <c r="E22" i="11"/>
  <c r="L11"/>
  <c r="L22" s="1"/>
</calcChain>
</file>

<file path=xl/sharedStrings.xml><?xml version="1.0" encoding="utf-8"?>
<sst xmlns="http://schemas.openxmlformats.org/spreadsheetml/2006/main" count="350" uniqueCount="64">
  <si>
    <t>Particulars</t>
  </si>
  <si>
    <t xml:space="preserve">Automobile     </t>
  </si>
  <si>
    <t>Date</t>
  </si>
  <si>
    <t>Destination</t>
  </si>
  <si>
    <t>Purpose/Contact</t>
  </si>
  <si>
    <t>Miles</t>
  </si>
  <si>
    <t>Other</t>
  </si>
  <si>
    <t>Room</t>
  </si>
  <si>
    <t>Break</t>
  </si>
  <si>
    <t>Lunch</t>
  </si>
  <si>
    <t>Dinner</t>
  </si>
  <si>
    <t>Misc.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</si>
  <si>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</si>
  <si>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</si>
  <si>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</si>
  <si>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</si>
  <si>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</si>
  <si>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</si>
  <si>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Date:</t>
  </si>
  <si>
    <t>Room &amp; Board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</si>
  <si>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</si>
  <si>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</si>
  <si>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</si>
  <si>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</si>
  <si>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</si>
  <si>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</si>
  <si>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</si>
  <si>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</si>
  <si>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</si>
  <si>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</si>
  <si>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</si>
  <si>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</si>
  <si>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</si>
  <si>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</si>
  <si>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</si>
  <si>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</si>
  <si>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</si>
  <si>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</si>
  <si>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</si>
  <si>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</si>
  <si>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</si>
  <si>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</si>
  <si>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</si>
  <si>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</si>
  <si>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</si>
  <si>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</si>
  <si>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</si>
  <si>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William Kaliszewski</t>
  </si>
  <si>
    <t>555 Smithson Ave, Erie, PA 16511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</si>
  <si>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</si>
  <si>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</si>
  <si>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</si>
  <si>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</si>
  <si>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</si>
  <si>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Michele Campbell</t>
  </si>
  <si>
    <t>Fort LeBoeuf School District</t>
  </si>
  <si>
    <t>34 East 9th St, Waterford, PA  16441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</si>
  <si>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</si>
  <si>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</si>
  <si>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</si>
  <si>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</si>
  <si>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</si>
  <si>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</si>
  <si>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Auditor General exit conference</t>
  </si>
</sst>
</file>

<file path=xl/styles.xml><?xml version="1.0" encoding="utf-8"?>
<styleSheet xmlns="http://schemas.openxmlformats.org/spreadsheetml/2006/main">
  <numFmts count="4">
    <numFmt numFmtId="7" formatCode="&quot;$&quot;#,##0.00_);\(&quot;$&quot;#,##0.00\)"/>
    <numFmt numFmtId="8" formatCode="&quot;$&quot;#,##0.00_);[Red]\(&quot;$&quot;#,##0.00\)"/>
    <numFmt numFmtId="164" formatCode="&quot;$&quot;#,##0.000_);[Red]\(&quot;$&quot;#,##0.000\)"/>
    <numFmt numFmtId="165" formatCode="mmmm\-yy"/>
  </numFmts>
  <fonts count="14">
    <font>
      <sz val="10"/>
      <name val="Geneva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indexed="50"/>
      <name val="Times New Roman"/>
      <family val="1"/>
    </font>
    <font>
      <b/>
      <sz val="9"/>
      <color indexed="17"/>
      <name val="Times New Roman"/>
      <family val="1"/>
    </font>
    <font>
      <sz val="10"/>
      <name val="Geneva"/>
    </font>
    <font>
      <b/>
      <sz val="9"/>
      <color indexed="5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indexed="5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8" fontId="5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 applyBorder="1"/>
    <xf numFmtId="7" fontId="1" fillId="0" borderId="0" xfId="0" applyNumberFormat="1" applyFont="1" applyBorder="1"/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3" xfId="0" applyNumberFormat="1" applyFont="1" applyBorder="1"/>
    <xf numFmtId="14" fontId="1" fillId="0" borderId="2" xfId="0" applyNumberFormat="1" applyFont="1" applyBorder="1" applyAlignment="1">
      <alignment horizontal="center"/>
    </xf>
    <xf numFmtId="7" fontId="1" fillId="0" borderId="0" xfId="0" applyNumberFormat="1" applyFont="1" applyBorder="1" applyAlignment="1" applyProtection="1">
      <alignment horizontal="right"/>
      <protection locked="0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8" fontId="1" fillId="0" borderId="3" xfId="1" applyFont="1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0" fontId="1" fillId="2" borderId="0" xfId="0" applyFont="1" applyFill="1" applyBorder="1"/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14" fontId="1" fillId="0" borderId="0" xfId="0" applyNumberFormat="1" applyFont="1"/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165" fontId="1" fillId="0" borderId="8" xfId="0" quotePrefix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Border="1"/>
    <xf numFmtId="165" fontId="1" fillId="0" borderId="2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" fontId="1" fillId="0" borderId="2" xfId="0" applyNumberFormat="1" applyFont="1" applyBorder="1" applyAlignment="1" applyProtection="1">
      <alignment horizontal="right"/>
      <protection locked="0"/>
    </xf>
    <xf numFmtId="1" fontId="1" fillId="3" borderId="6" xfId="0" applyNumberFormat="1" applyFont="1" applyFill="1" applyBorder="1" applyAlignment="1" applyProtection="1">
      <alignment horizontal="right"/>
      <protection locked="0"/>
    </xf>
    <xf numFmtId="1" fontId="1" fillId="0" borderId="6" xfId="0" applyNumberFormat="1" applyFont="1" applyBorder="1" applyAlignment="1" applyProtection="1">
      <alignment horizontal="right"/>
      <protection locked="0"/>
    </xf>
    <xf numFmtId="0" fontId="4" fillId="0" borderId="0" xfId="0" applyFont="1" applyBorder="1"/>
    <xf numFmtId="165" fontId="2" fillId="2" borderId="8" xfId="0" applyNumberFormat="1" applyFont="1" applyFill="1" applyBorder="1"/>
    <xf numFmtId="7" fontId="2" fillId="0" borderId="6" xfId="0" applyNumberFormat="1" applyFont="1" applyBorder="1" applyAlignment="1" applyProtection="1">
      <alignment horizontal="right"/>
      <protection locked="0"/>
    </xf>
    <xf numFmtId="0" fontId="1" fillId="0" borderId="2" xfId="0" applyFont="1" applyFill="1" applyBorder="1" applyAlignment="1" applyProtection="1">
      <alignment horizontal="right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2" borderId="7" xfId="0" applyFont="1" applyFill="1" applyBorder="1" applyAlignment="1" applyProtection="1">
      <alignment horizontal="left"/>
      <protection locked="0"/>
    </xf>
    <xf numFmtId="0" fontId="7" fillId="2" borderId="8" xfId="0" applyFont="1" applyFill="1" applyBorder="1"/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0" xfId="0" applyFont="1" applyFill="1"/>
    <xf numFmtId="165" fontId="8" fillId="2" borderId="8" xfId="0" applyNumberFormat="1" applyFont="1" applyFill="1" applyBorder="1"/>
    <xf numFmtId="0" fontId="7" fillId="2" borderId="7" xfId="0" applyFont="1" applyFill="1" applyBorder="1" applyAlignment="1" applyProtection="1">
      <alignment horizontal="centerContinuous"/>
      <protection locked="0"/>
    </xf>
    <xf numFmtId="0" fontId="7" fillId="2" borderId="9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horizontal="center"/>
      <protection locked="0"/>
    </xf>
    <xf numFmtId="164" fontId="7" fillId="2" borderId="6" xfId="0" quotePrefix="1" applyNumberFormat="1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14" fontId="7" fillId="0" borderId="2" xfId="0" applyNumberFormat="1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right"/>
      <protection locked="0"/>
    </xf>
    <xf numFmtId="7" fontId="7" fillId="0" borderId="0" xfId="0" applyNumberFormat="1" applyFont="1" applyBorder="1" applyAlignment="1" applyProtection="1">
      <alignment horizontal="right"/>
      <protection locked="0"/>
    </xf>
    <xf numFmtId="7" fontId="7" fillId="0" borderId="3" xfId="0" applyNumberFormat="1" applyFont="1" applyBorder="1"/>
    <xf numFmtId="7" fontId="7" fillId="0" borderId="0" xfId="0" applyNumberFormat="1" applyFont="1" applyBorder="1"/>
    <xf numFmtId="7" fontId="7" fillId="0" borderId="1" xfId="0" applyNumberFormat="1" applyFont="1" applyBorder="1"/>
    <xf numFmtId="7" fontId="7" fillId="0" borderId="1" xfId="0" applyNumberFormat="1" applyFont="1" applyBorder="1" applyAlignment="1" applyProtection="1">
      <alignment horizontal="right"/>
      <protection locked="0"/>
    </xf>
    <xf numFmtId="14" fontId="7" fillId="0" borderId="2" xfId="0" applyNumberFormat="1" applyFont="1" applyFill="1" applyBorder="1" applyAlignment="1" applyProtection="1">
      <alignment horizontal="center"/>
      <protection locked="0"/>
    </xf>
    <xf numFmtId="14" fontId="7" fillId="0" borderId="2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7" fontId="7" fillId="0" borderId="4" xfId="0" applyNumberFormat="1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5" xfId="0" applyFont="1" applyBorder="1" applyAlignment="1">
      <alignment horizontal="left"/>
    </xf>
    <xf numFmtId="7" fontId="7" fillId="0" borderId="6" xfId="0" applyNumberFormat="1" applyFont="1" applyBorder="1" applyAlignment="1" applyProtection="1">
      <alignment horizontal="right"/>
      <protection locked="0"/>
    </xf>
    <xf numFmtId="7" fontId="8" fillId="0" borderId="6" xfId="0" applyNumberFormat="1" applyFont="1" applyBorder="1" applyAlignment="1" applyProtection="1">
      <alignment horizontal="right"/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2" borderId="7" xfId="0" applyFont="1" applyFill="1" applyBorder="1" applyAlignment="1" applyProtection="1">
      <alignment horizontal="left"/>
      <protection locked="0"/>
    </xf>
    <xf numFmtId="0" fontId="10" fillId="2" borderId="8" xfId="0" applyFont="1" applyFill="1" applyBorder="1"/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/>
    <xf numFmtId="0" fontId="10" fillId="2" borderId="5" xfId="0" applyFont="1" applyFill="1" applyBorder="1"/>
    <xf numFmtId="0" fontId="10" fillId="2" borderId="10" xfId="0" applyFont="1" applyFill="1" applyBorder="1"/>
    <xf numFmtId="0" fontId="10" fillId="2" borderId="0" xfId="0" applyFont="1" applyFill="1"/>
    <xf numFmtId="165" fontId="11" fillId="2" borderId="8" xfId="0" applyNumberFormat="1" applyFont="1" applyFill="1" applyBorder="1"/>
    <xf numFmtId="0" fontId="10" fillId="2" borderId="7" xfId="0" applyFont="1" applyFill="1" applyBorder="1" applyAlignment="1" applyProtection="1">
      <alignment horizontal="centerContinuous"/>
      <protection locked="0"/>
    </xf>
    <xf numFmtId="0" fontId="10" fillId="2" borderId="9" xfId="0" applyFont="1" applyFill="1" applyBorder="1" applyAlignment="1">
      <alignment horizontal="centerContinuous"/>
    </xf>
    <xf numFmtId="0" fontId="10" fillId="2" borderId="6" xfId="0" applyFont="1" applyFill="1" applyBorder="1" applyAlignment="1">
      <alignment horizontal="centerContinuous"/>
    </xf>
    <xf numFmtId="0" fontId="10" fillId="2" borderId="11" xfId="0" applyFont="1" applyFill="1" applyBorder="1" applyAlignment="1">
      <alignment horizontal="center"/>
    </xf>
    <xf numFmtId="0" fontId="10" fillId="2" borderId="6" xfId="0" applyFont="1" applyFill="1" applyBorder="1" applyAlignment="1" applyProtection="1">
      <alignment horizontal="center"/>
      <protection locked="0"/>
    </xf>
    <xf numFmtId="164" fontId="10" fillId="2" borderId="6" xfId="0" quotePrefix="1" applyNumberFormat="1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0" fontId="10" fillId="2" borderId="12" xfId="0" applyFont="1" applyFill="1" applyBorder="1" applyAlignment="1" applyProtection="1">
      <alignment horizontal="center"/>
      <protection locked="0"/>
    </xf>
    <xf numFmtId="14" fontId="10" fillId="0" borderId="2" xfId="0" applyNumberFormat="1" applyFont="1" applyBorder="1" applyAlignment="1" applyProtection="1">
      <alignment horizontal="center"/>
      <protection locked="0"/>
    </xf>
    <xf numFmtId="14" fontId="10" fillId="0" borderId="0" xfId="0" applyNumberFormat="1" applyFont="1" applyBorder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right"/>
      <protection locked="0"/>
    </xf>
    <xf numFmtId="7" fontId="10" fillId="0" borderId="0" xfId="0" applyNumberFormat="1" applyFont="1" applyBorder="1" applyAlignment="1" applyProtection="1">
      <alignment horizontal="right"/>
      <protection locked="0"/>
    </xf>
    <xf numFmtId="7" fontId="10" fillId="0" borderId="3" xfId="0" applyNumberFormat="1" applyFont="1" applyBorder="1"/>
    <xf numFmtId="7" fontId="10" fillId="0" borderId="0" xfId="0" applyNumberFormat="1" applyFont="1" applyBorder="1"/>
    <xf numFmtId="7" fontId="10" fillId="0" borderId="1" xfId="0" applyNumberFormat="1" applyFont="1" applyBorder="1"/>
    <xf numFmtId="7" fontId="10" fillId="0" borderId="1" xfId="0" applyNumberFormat="1" applyFont="1" applyBorder="1" applyAlignment="1" applyProtection="1">
      <alignment horizontal="right"/>
      <protection locked="0"/>
    </xf>
    <xf numFmtId="14" fontId="10" fillId="0" borderId="2" xfId="0" applyNumberFormat="1" applyFont="1" applyFill="1" applyBorder="1" applyAlignment="1" applyProtection="1">
      <alignment horizontal="center"/>
      <protection locked="0"/>
    </xf>
    <xf numFmtId="1" fontId="10" fillId="0" borderId="2" xfId="0" applyNumberFormat="1" applyFont="1" applyBorder="1" applyAlignment="1" applyProtection="1">
      <alignment horizontal="right"/>
      <protection locked="0"/>
    </xf>
    <xf numFmtId="14" fontId="12" fillId="0" borderId="0" xfId="0" applyNumberFormat="1" applyFont="1" applyBorder="1" applyAlignment="1" applyProtection="1">
      <alignment horizontal="left"/>
      <protection locked="0"/>
    </xf>
    <xf numFmtId="14" fontId="10" fillId="0" borderId="2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7" fontId="10" fillId="0" borderId="4" xfId="0" applyNumberFormat="1" applyFont="1" applyBorder="1" applyAlignment="1" applyProtection="1">
      <alignment horizontal="center"/>
      <protection locked="0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1" fontId="10" fillId="0" borderId="6" xfId="0" applyNumberFormat="1" applyFont="1" applyBorder="1" applyAlignment="1" applyProtection="1">
      <alignment horizontal="right"/>
      <protection locked="0"/>
    </xf>
    <xf numFmtId="7" fontId="10" fillId="0" borderId="6" xfId="0" applyNumberFormat="1" applyFont="1" applyBorder="1" applyAlignment="1" applyProtection="1">
      <alignment horizontal="right"/>
      <protection locked="0"/>
    </xf>
    <xf numFmtId="7" fontId="11" fillId="0" borderId="6" xfId="0" applyNumberFormat="1" applyFont="1" applyBorder="1" applyAlignment="1" applyProtection="1">
      <alignment horizontal="right"/>
      <protection locked="0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Border="1"/>
    <xf numFmtId="0" fontId="7" fillId="0" borderId="2" xfId="0" applyFont="1" applyBorder="1" applyAlignment="1" applyProtection="1">
      <alignment horizontal="center"/>
      <protection locked="0"/>
    </xf>
    <xf numFmtId="14" fontId="7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/>
    <xf numFmtId="0" fontId="7" fillId="0" borderId="6" xfId="0" applyFont="1" applyBorder="1" applyAlignment="1" applyProtection="1">
      <alignment horizontal="right"/>
      <protection locked="0"/>
    </xf>
    <xf numFmtId="7" fontId="13" fillId="0" borderId="0" xfId="0" applyNumberFormat="1" applyFont="1" applyBorder="1" applyAlignment="1" applyProtection="1">
      <alignment horizontal="right"/>
      <protection locked="0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C25" sqref="C25"/>
    </sheetView>
  </sheetViews>
  <sheetFormatPr defaultColWidth="11.5546875" defaultRowHeight="12"/>
  <cols>
    <col min="1" max="1" width="8.5546875" style="18" customWidth="1"/>
    <col min="2" max="2" width="14.77734375" style="17" customWidth="1"/>
    <col min="3" max="3" width="16.77734375" style="23" customWidth="1"/>
    <col min="4" max="4" width="7.5546875" style="17" customWidth="1"/>
    <col min="5" max="5" width="8.77734375" style="17" customWidth="1"/>
    <col min="6" max="10" width="6.77734375" style="17" customWidth="1"/>
    <col min="11" max="11" width="6.21875" style="17" customWidth="1"/>
    <col min="12" max="12" width="7" style="17" customWidth="1"/>
    <col min="13" max="16384" width="11.5546875" style="17"/>
  </cols>
  <sheetData>
    <row r="1" spans="1:12" s="49" customFormat="1" ht="11.4">
      <c r="A1" s="159" t="s">
        <v>34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s="49" customFormat="1" ht="11.4">
      <c r="A2" s="159" t="s">
        <v>35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4" spans="1:12">
      <c r="A4" s="48" t="s">
        <v>21</v>
      </c>
    </row>
    <row r="5" spans="1:12">
      <c r="A5" s="48" t="s">
        <v>22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47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54">
        <v>39043</v>
      </c>
      <c r="B11" s="6" t="s">
        <v>20</v>
      </c>
      <c r="C11" s="6"/>
      <c r="D11" s="7">
        <v>0</v>
      </c>
      <c r="E11" s="10">
        <f>D11*0.36</f>
        <v>0</v>
      </c>
      <c r="F11" s="8"/>
      <c r="G11" s="2"/>
      <c r="H11" s="2"/>
      <c r="I11" s="2"/>
      <c r="J11" s="2"/>
      <c r="K11" s="3"/>
      <c r="L11" s="4">
        <f>K11+J11+I11+H11+G11+F11+E11</f>
        <v>0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">
        <v>26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">
        <v>24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">
        <v>25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7"/>
      <c r="E19" s="10"/>
      <c r="F19" s="8"/>
      <c r="G19" s="2"/>
      <c r="H19" s="2"/>
      <c r="I19" s="2"/>
      <c r="J19" s="2"/>
      <c r="K19" s="3"/>
      <c r="L19" s="4"/>
    </row>
    <row r="20" spans="1:12">
      <c r="A20" s="9"/>
      <c r="B20" s="1"/>
      <c r="C20" s="6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24"/>
      <c r="B21" s="1"/>
      <c r="C21" s="6"/>
      <c r="D21" s="11"/>
      <c r="E21" s="10"/>
      <c r="F21" s="19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/>
      <c r="F25" s="8"/>
      <c r="G25" s="2"/>
      <c r="H25" s="2"/>
      <c r="I25" s="2"/>
      <c r="J25" s="2"/>
      <c r="K25" s="3"/>
      <c r="L25" s="4"/>
    </row>
    <row r="26" spans="1:12">
      <c r="A26" s="12"/>
      <c r="B26" s="1"/>
      <c r="C26" s="21"/>
      <c r="D26" s="11"/>
      <c r="E26" s="10"/>
      <c r="F26" s="8"/>
      <c r="G26" s="2"/>
      <c r="H26" s="2"/>
      <c r="I26" s="2"/>
      <c r="J26" s="2"/>
      <c r="K26" s="3"/>
      <c r="L26" s="4"/>
    </row>
    <row r="27" spans="1:12">
      <c r="A27" s="13" t="s">
        <v>12</v>
      </c>
      <c r="B27" s="14"/>
      <c r="C27" s="22"/>
      <c r="D27" s="15">
        <f t="shared" ref="D27:L27" si="0">SUM(D10:D26)</f>
        <v>0</v>
      </c>
      <c r="E27" s="16">
        <f t="shared" si="0"/>
        <v>0</v>
      </c>
      <c r="F27" s="16">
        <f t="shared" si="0"/>
        <v>0</v>
      </c>
      <c r="G27" s="16">
        <f t="shared" si="0"/>
        <v>0</v>
      </c>
      <c r="H27" s="16">
        <f t="shared" si="0"/>
        <v>0</v>
      </c>
      <c r="I27" s="16">
        <f t="shared" si="0"/>
        <v>0</v>
      </c>
      <c r="J27" s="16">
        <f t="shared" si="0"/>
        <v>0</v>
      </c>
      <c r="K27" s="16">
        <f t="shared" si="0"/>
        <v>0</v>
      </c>
      <c r="L27" s="16">
        <f t="shared" si="0"/>
        <v>0</v>
      </c>
    </row>
    <row r="28" spans="1:12">
      <c r="A28" s="26"/>
      <c r="B28" s="27"/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 t="s">
        <v>16</v>
      </c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/>
      <c r="C30" s="28"/>
      <c r="D30" s="27"/>
      <c r="E30" s="27"/>
      <c r="F30" s="27"/>
      <c r="G30" s="27"/>
      <c r="H30" s="27"/>
      <c r="I30" s="27"/>
      <c r="J30" s="27"/>
      <c r="K30" s="27"/>
      <c r="L30" s="27"/>
    </row>
    <row r="31" spans="1:12">
      <c r="A31" s="26"/>
      <c r="B31" s="50" t="s">
        <v>17</v>
      </c>
      <c r="C31" s="29"/>
      <c r="D31" s="29"/>
      <c r="E31" s="29"/>
      <c r="F31" s="29"/>
      <c r="G31" s="29"/>
      <c r="H31" s="30"/>
      <c r="I31" s="51" t="s">
        <v>18</v>
      </c>
      <c r="J31" s="29"/>
      <c r="K31" s="29"/>
      <c r="L31" s="27"/>
    </row>
    <row r="32" spans="1:12">
      <c r="A32" s="26"/>
      <c r="B32" s="27"/>
      <c r="C32" s="28"/>
      <c r="D32" s="27"/>
      <c r="E32" s="27"/>
      <c r="F32" s="27"/>
      <c r="G32" s="27"/>
      <c r="H32" s="30"/>
      <c r="I32" s="30"/>
      <c r="J32" s="27"/>
      <c r="K32" s="27"/>
      <c r="L32" s="27"/>
    </row>
    <row r="38" spans="2:2">
      <c r="B38" s="44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zoomScaleNormal="100" workbookViewId="0">
      <selection activeCell="E23" sqref="E23"/>
    </sheetView>
  </sheetViews>
  <sheetFormatPr defaultColWidth="11.5546875" defaultRowHeight="12"/>
  <cols>
    <col min="1" max="1" width="8.77734375" style="63" customWidth="1"/>
    <col min="2" max="2" width="14.77734375" style="62" customWidth="1"/>
    <col min="3" max="3" width="16.44140625" style="64" customWidth="1"/>
    <col min="4" max="4" width="6.77734375" style="62" customWidth="1"/>
    <col min="5" max="5" width="7.21875" style="62" customWidth="1"/>
    <col min="6" max="10" width="6.77734375" style="62" customWidth="1"/>
    <col min="11" max="11" width="9.21875" style="62" customWidth="1"/>
    <col min="12" max="12" width="6.77734375" style="62" customWidth="1"/>
    <col min="13" max="16384" width="11.5546875" style="62"/>
  </cols>
  <sheetData>
    <row r="1" spans="1:12">
      <c r="A1" s="166" t="s">
        <v>34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2">
      <c r="A2" s="166" t="s">
        <v>35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4" spans="1:12" ht="18.75" customHeight="1">
      <c r="A4" s="63" t="s">
        <v>21</v>
      </c>
      <c r="B4" s="62" t="s">
        <v>42</v>
      </c>
      <c r="C4" s="64" t="s">
        <v>43</v>
      </c>
    </row>
    <row r="5" spans="1:12" ht="18.75" customHeight="1">
      <c r="A5" s="63" t="s">
        <v>22</v>
      </c>
      <c r="B5" s="62" t="s">
        <v>23</v>
      </c>
    </row>
    <row r="7" spans="1:12">
      <c r="A7" s="65"/>
      <c r="B7" s="66"/>
      <c r="C7" s="67"/>
      <c r="D7" s="68"/>
      <c r="E7" s="65" t="s">
        <v>15</v>
      </c>
      <c r="F7" s="66"/>
      <c r="G7" s="69" t="s">
        <v>41</v>
      </c>
      <c r="H7" s="70"/>
      <c r="I7" s="65"/>
      <c r="J7" s="71"/>
      <c r="K7" s="72"/>
      <c r="L7" s="68"/>
    </row>
    <row r="8" spans="1:12">
      <c r="A8" s="160" t="s">
        <v>0</v>
      </c>
      <c r="B8" s="161"/>
      <c r="C8" s="162"/>
      <c r="D8" s="73" t="s">
        <v>1</v>
      </c>
      <c r="E8" s="74"/>
      <c r="F8" s="75"/>
      <c r="G8" s="163" t="s">
        <v>19</v>
      </c>
      <c r="H8" s="164"/>
      <c r="I8" s="164"/>
      <c r="J8" s="164"/>
      <c r="K8" s="165"/>
      <c r="L8" s="76" t="s">
        <v>14</v>
      </c>
    </row>
    <row r="9" spans="1:12">
      <c r="A9" s="77" t="s">
        <v>2</v>
      </c>
      <c r="B9" s="77" t="s">
        <v>3</v>
      </c>
      <c r="C9" s="77" t="s">
        <v>4</v>
      </c>
      <c r="D9" s="77" t="s">
        <v>5</v>
      </c>
      <c r="E9" s="78">
        <f>'Board mileage-master'!E9</f>
        <v>0.5</v>
      </c>
      <c r="F9" s="77" t="s">
        <v>6</v>
      </c>
      <c r="G9" s="77" t="s">
        <v>7</v>
      </c>
      <c r="H9" s="77" t="s">
        <v>8</v>
      </c>
      <c r="I9" s="77" t="s">
        <v>9</v>
      </c>
      <c r="J9" s="77" t="s">
        <v>10</v>
      </c>
      <c r="K9" s="79" t="s">
        <v>11</v>
      </c>
      <c r="L9" s="80" t="s">
        <v>13</v>
      </c>
    </row>
    <row r="10" spans="1:12">
      <c r="A10" s="81"/>
      <c r="B10" s="82"/>
      <c r="C10" s="82"/>
      <c r="D10" s="83"/>
      <c r="E10" s="84"/>
      <c r="F10" s="85"/>
      <c r="G10" s="86"/>
      <c r="H10" s="86"/>
      <c r="I10" s="86"/>
      <c r="J10" s="86"/>
      <c r="K10" s="87"/>
      <c r="L10" s="88"/>
    </row>
    <row r="11" spans="1:12">
      <c r="A11" s="89">
        <f>'Board mileage-master'!A11</f>
        <v>39043</v>
      </c>
      <c r="B11" s="82" t="s">
        <v>20</v>
      </c>
      <c r="C11" s="82"/>
      <c r="D11" s="147">
        <v>25</v>
      </c>
      <c r="E11" s="84">
        <f>E9*D11</f>
        <v>12.5</v>
      </c>
      <c r="F11" s="85"/>
      <c r="G11" s="86"/>
      <c r="H11" s="86"/>
      <c r="I11" s="86"/>
      <c r="J11" s="86"/>
      <c r="K11" s="87"/>
      <c r="L11" s="88">
        <f>K11+J11+I11+H11+G11+F11+E11</f>
        <v>12.5</v>
      </c>
    </row>
    <row r="12" spans="1:12">
      <c r="A12" s="81"/>
      <c r="B12" s="82"/>
      <c r="C12" s="82"/>
      <c r="D12" s="83"/>
      <c r="E12" s="84"/>
      <c r="F12" s="85"/>
      <c r="G12" s="86"/>
      <c r="H12" s="86"/>
      <c r="I12" s="86"/>
      <c r="J12" s="86"/>
      <c r="K12" s="87"/>
      <c r="L12" s="88"/>
    </row>
    <row r="13" spans="1:12" ht="13.8">
      <c r="A13" s="81"/>
      <c r="B13" s="82" t="str">
        <f>'Board mileage-master'!B13:B15</f>
        <v>Please enter all other meetings attended</v>
      </c>
      <c r="C13" s="82"/>
      <c r="D13" s="83"/>
      <c r="E13" s="152"/>
      <c r="F13" s="85"/>
      <c r="G13" s="86"/>
      <c r="H13" s="86"/>
      <c r="I13" s="84"/>
      <c r="J13" s="86"/>
      <c r="K13" s="87"/>
      <c r="L13" s="88"/>
    </row>
    <row r="14" spans="1:12">
      <c r="A14" s="81"/>
      <c r="B14" s="82" t="str">
        <f>'Board mileage-master'!B14</f>
        <v>and any travel related expenses incurred</v>
      </c>
      <c r="C14" s="82"/>
      <c r="D14" s="83"/>
      <c r="E14" s="84"/>
      <c r="F14" s="85"/>
      <c r="G14" s="86"/>
      <c r="H14" s="86"/>
      <c r="I14" s="86"/>
      <c r="J14" s="86"/>
      <c r="K14" s="87"/>
      <c r="L14" s="88"/>
    </row>
    <row r="15" spans="1:12">
      <c r="A15" s="81"/>
      <c r="B15" s="82" t="str">
        <f>'Board mileage-master'!B15</f>
        <v>for which you request reimbursement.</v>
      </c>
      <c r="C15" s="82"/>
      <c r="D15" s="83"/>
      <c r="E15" s="84"/>
      <c r="F15" s="85"/>
      <c r="G15" s="86"/>
      <c r="H15" s="86"/>
      <c r="I15" s="86"/>
      <c r="J15" s="86"/>
      <c r="K15" s="87"/>
      <c r="L15" s="88"/>
    </row>
    <row r="16" spans="1:12">
      <c r="A16" s="81"/>
      <c r="B16" s="82"/>
      <c r="C16" s="82"/>
      <c r="D16" s="83"/>
      <c r="E16" s="84"/>
      <c r="F16" s="85"/>
      <c r="G16" s="86"/>
      <c r="H16" s="86"/>
      <c r="I16" s="86"/>
      <c r="J16" s="86"/>
      <c r="K16" s="87"/>
      <c r="L16" s="88"/>
    </row>
    <row r="17" spans="1:12">
      <c r="A17" s="81"/>
      <c r="B17" s="82"/>
      <c r="C17" s="82"/>
      <c r="D17" s="83"/>
      <c r="E17" s="84"/>
      <c r="F17" s="85"/>
      <c r="G17" s="86"/>
      <c r="H17" s="86"/>
      <c r="I17" s="86"/>
      <c r="J17" s="86"/>
      <c r="K17" s="87"/>
      <c r="L17" s="88"/>
    </row>
    <row r="18" spans="1:12">
      <c r="A18" s="81"/>
      <c r="B18" s="82"/>
      <c r="C18" s="82"/>
      <c r="D18" s="83"/>
      <c r="E18" s="84"/>
      <c r="F18" s="85"/>
      <c r="G18" s="86"/>
      <c r="H18" s="86"/>
      <c r="I18" s="86"/>
      <c r="J18" s="86"/>
      <c r="K18" s="87"/>
      <c r="L18" s="88"/>
    </row>
    <row r="19" spans="1:12">
      <c r="A19" s="81"/>
      <c r="B19" s="82"/>
      <c r="C19" s="82"/>
      <c r="D19" s="83"/>
      <c r="E19" s="84"/>
      <c r="F19" s="85"/>
      <c r="G19" s="86"/>
      <c r="H19" s="86"/>
      <c r="I19" s="86"/>
      <c r="J19" s="86"/>
      <c r="K19" s="87"/>
      <c r="L19" s="88"/>
    </row>
    <row r="20" spans="1:12">
      <c r="A20" s="81"/>
      <c r="B20" s="82"/>
      <c r="C20" s="82"/>
      <c r="D20" s="83"/>
      <c r="E20" s="84"/>
      <c r="F20" s="85"/>
      <c r="G20" s="86"/>
      <c r="H20" s="86"/>
      <c r="J20" s="86"/>
      <c r="K20" s="87"/>
      <c r="L20" s="88"/>
    </row>
    <row r="21" spans="1:12">
      <c r="A21" s="90"/>
      <c r="B21" s="91"/>
      <c r="C21" s="82"/>
      <c r="D21" s="83"/>
      <c r="E21" s="84"/>
      <c r="F21" s="85"/>
      <c r="G21" s="86"/>
      <c r="H21" s="86"/>
      <c r="I21" s="86"/>
      <c r="J21" s="86"/>
      <c r="K21" s="87"/>
      <c r="L21" s="88"/>
    </row>
    <row r="22" spans="1:12" ht="11.25" customHeight="1">
      <c r="A22" s="148"/>
      <c r="C22" s="149"/>
      <c r="E22" s="84"/>
      <c r="F22" s="150"/>
      <c r="I22" s="86"/>
      <c r="J22" s="86"/>
      <c r="K22" s="87"/>
      <c r="L22" s="88"/>
    </row>
    <row r="23" spans="1:12">
      <c r="A23" s="93"/>
      <c r="B23" s="91"/>
      <c r="C23" s="94"/>
      <c r="D23" s="92"/>
      <c r="E23" s="84"/>
      <c r="F23" s="85"/>
      <c r="G23" s="86"/>
      <c r="H23" s="86"/>
      <c r="I23" s="86"/>
      <c r="J23" s="86"/>
      <c r="K23" s="87"/>
      <c r="L23" s="88"/>
    </row>
    <row r="24" spans="1:12">
      <c r="A24" s="93"/>
      <c r="B24" s="91"/>
      <c r="C24" s="94"/>
      <c r="D24" s="92"/>
      <c r="E24" s="84"/>
      <c r="F24" s="85"/>
      <c r="G24" s="86"/>
      <c r="H24" s="86"/>
      <c r="I24" s="86"/>
      <c r="J24" s="86"/>
      <c r="K24" s="87"/>
      <c r="L24" s="88"/>
    </row>
    <row r="25" spans="1:12">
      <c r="A25" s="93"/>
      <c r="B25" s="91"/>
      <c r="C25" s="94"/>
      <c r="D25" s="92"/>
      <c r="E25" s="84"/>
      <c r="F25" s="85"/>
      <c r="G25" s="86"/>
      <c r="H25" s="86"/>
      <c r="I25" s="86"/>
      <c r="J25" s="86"/>
      <c r="K25" s="87"/>
      <c r="L25" s="88"/>
    </row>
    <row r="26" spans="1:12">
      <c r="A26" s="93"/>
      <c r="B26" s="91"/>
      <c r="C26" s="94"/>
      <c r="D26" s="92"/>
      <c r="E26" s="84"/>
      <c r="F26" s="85"/>
      <c r="G26" s="86"/>
      <c r="H26" s="86"/>
      <c r="I26" s="86"/>
      <c r="J26" s="86"/>
      <c r="K26" s="87"/>
      <c r="L26" s="88"/>
    </row>
    <row r="27" spans="1:12">
      <c r="A27" s="93"/>
      <c r="B27" s="91"/>
      <c r="C27" s="94"/>
      <c r="D27" s="92"/>
      <c r="E27" s="84"/>
      <c r="F27" s="85"/>
      <c r="G27" s="86"/>
      <c r="H27" s="86"/>
      <c r="I27" s="86"/>
      <c r="J27" s="86"/>
      <c r="K27" s="87"/>
      <c r="L27" s="88"/>
    </row>
    <row r="28" spans="1:12">
      <c r="A28" s="95" t="s">
        <v>12</v>
      </c>
      <c r="B28" s="96"/>
      <c r="C28" s="97"/>
      <c r="D28" s="151">
        <f t="shared" ref="D28:L28" si="0">SUM(D10:D27)</f>
        <v>25</v>
      </c>
      <c r="E28" s="98">
        <f t="shared" si="0"/>
        <v>12.5</v>
      </c>
      <c r="F28" s="98">
        <f t="shared" si="0"/>
        <v>0</v>
      </c>
      <c r="G28" s="98">
        <f t="shared" si="0"/>
        <v>0</v>
      </c>
      <c r="H28" s="98">
        <f t="shared" si="0"/>
        <v>0</v>
      </c>
      <c r="I28" s="98">
        <f t="shared" si="0"/>
        <v>0</v>
      </c>
      <c r="J28" s="98">
        <f t="shared" si="0"/>
        <v>0</v>
      </c>
      <c r="K28" s="98">
        <f t="shared" si="0"/>
        <v>0</v>
      </c>
      <c r="L28" s="99">
        <f t="shared" si="0"/>
        <v>12.5</v>
      </c>
    </row>
    <row r="29" spans="1:12">
      <c r="A29" s="100"/>
      <c r="B29" s="71"/>
      <c r="C29" s="101"/>
      <c r="D29" s="71"/>
      <c r="E29" s="71"/>
      <c r="F29" s="71"/>
      <c r="G29" s="71"/>
      <c r="H29" s="71"/>
      <c r="I29" s="71"/>
      <c r="J29" s="71"/>
      <c r="K29" s="71"/>
      <c r="L29" s="71"/>
    </row>
    <row r="30" spans="1:12">
      <c r="A30" s="100"/>
      <c r="B30" s="71" t="s">
        <v>16</v>
      </c>
      <c r="C30" s="101"/>
      <c r="D30" s="71"/>
      <c r="E30" s="71"/>
      <c r="F30" s="71"/>
      <c r="G30" s="71"/>
      <c r="H30" s="71"/>
      <c r="I30" s="71"/>
      <c r="J30" s="71"/>
      <c r="K30" s="71"/>
      <c r="L30" s="71"/>
    </row>
    <row r="31" spans="1:12">
      <c r="A31" s="100"/>
      <c r="B31" s="71"/>
      <c r="C31" s="101"/>
      <c r="D31" s="71"/>
      <c r="E31" s="71"/>
      <c r="F31" s="71"/>
      <c r="G31" s="71"/>
      <c r="H31" s="71"/>
      <c r="I31" s="71"/>
      <c r="J31" s="71"/>
      <c r="K31" s="71"/>
      <c r="L31" s="71"/>
    </row>
    <row r="32" spans="1:12">
      <c r="A32" s="100"/>
      <c r="B32" s="71" t="s">
        <v>17</v>
      </c>
      <c r="C32" s="69"/>
      <c r="D32" s="69"/>
      <c r="E32" s="69"/>
      <c r="F32" s="69"/>
      <c r="G32" s="69"/>
      <c r="H32" s="102"/>
      <c r="I32" s="102" t="s">
        <v>18</v>
      </c>
      <c r="J32" s="69"/>
      <c r="K32" s="69"/>
      <c r="L32" s="71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scale="97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6"/>
  <sheetViews>
    <sheetView topLeftCell="A10" workbookViewId="0">
      <selection activeCell="I20" sqref="I20"/>
    </sheetView>
  </sheetViews>
  <sheetFormatPr defaultColWidth="11.5546875" defaultRowHeight="12"/>
  <cols>
    <col min="1" max="1" width="9.21875" style="18" customWidth="1"/>
    <col min="2" max="2" width="14.77734375" style="17" customWidth="1"/>
    <col min="3" max="3" width="17" style="23" customWidth="1"/>
    <col min="4" max="10" width="6.77734375" style="17" customWidth="1"/>
    <col min="11" max="11" width="8.7773437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36</v>
      </c>
      <c r="C4" s="23" t="s">
        <v>44</v>
      </c>
    </row>
    <row r="5" spans="1:12" ht="18.75" customHeight="1">
      <c r="A5" s="18" t="s">
        <v>22</v>
      </c>
      <c r="B5" s="17" t="s">
        <v>27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61">
        <v>18</v>
      </c>
      <c r="E11" s="10">
        <f>E9*D11</f>
        <v>9</v>
      </c>
      <c r="F11" s="8"/>
      <c r="G11" s="2"/>
      <c r="H11" s="2"/>
      <c r="I11" s="2"/>
      <c r="J11" s="2"/>
      <c r="K11" s="3"/>
      <c r="L11" s="4">
        <f>K11+J11+I11+H11+G11+F11+E11</f>
        <v>9</v>
      </c>
    </row>
    <row r="12" spans="1:12">
      <c r="A12" s="5"/>
      <c r="B12" s="6"/>
      <c r="C12" s="6"/>
      <c r="D12" s="61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61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61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61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61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61"/>
      <c r="E17" s="10"/>
      <c r="F17" s="8"/>
      <c r="G17" s="2"/>
      <c r="H17" s="2"/>
      <c r="I17" s="2"/>
      <c r="J17" s="2"/>
      <c r="K17" s="3"/>
      <c r="L17" s="4"/>
    </row>
    <row r="18" spans="1:12">
      <c r="A18" s="9"/>
      <c r="B18" s="6"/>
      <c r="C18" s="6"/>
      <c r="D18" s="61"/>
      <c r="E18" s="10"/>
      <c r="F18" s="8"/>
      <c r="G18" s="2"/>
      <c r="H18" s="2"/>
      <c r="I18" s="2"/>
      <c r="J18" s="2"/>
      <c r="K18" s="3"/>
      <c r="L18" s="4"/>
    </row>
    <row r="19" spans="1:12">
      <c r="A19" s="24"/>
      <c r="B19" s="6"/>
      <c r="C19" s="6"/>
      <c r="D19" s="61"/>
      <c r="E19" s="10"/>
      <c r="F19" s="8"/>
      <c r="G19" s="2"/>
      <c r="H19" s="2"/>
      <c r="I19" s="2"/>
      <c r="J19" s="2"/>
      <c r="K19" s="3"/>
      <c r="L19" s="4"/>
    </row>
    <row r="20" spans="1:12">
      <c r="A20" s="24"/>
      <c r="B20" s="1"/>
      <c r="C20" s="21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9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3" t="s">
        <v>12</v>
      </c>
      <c r="B25" s="14"/>
      <c r="C25" s="22"/>
      <c r="D25" s="15">
        <f t="shared" ref="D25:L25" si="0">SUM(D10:D24)</f>
        <v>18</v>
      </c>
      <c r="E25" s="16">
        <f t="shared" si="0"/>
        <v>9</v>
      </c>
      <c r="F25" s="16">
        <f t="shared" si="0"/>
        <v>0</v>
      </c>
      <c r="G25" s="16">
        <f t="shared" si="0"/>
        <v>0</v>
      </c>
      <c r="H25" s="16">
        <f t="shared" si="0"/>
        <v>0</v>
      </c>
      <c r="I25" s="16">
        <f t="shared" si="0"/>
        <v>0</v>
      </c>
      <c r="J25" s="16">
        <f t="shared" si="0"/>
        <v>0</v>
      </c>
      <c r="K25" s="16">
        <f t="shared" si="0"/>
        <v>0</v>
      </c>
      <c r="L25" s="16">
        <f t="shared" si="0"/>
        <v>9</v>
      </c>
    </row>
    <row r="26" spans="1:12">
      <c r="A26" s="26"/>
      <c r="B26" s="27"/>
      <c r="C26" s="28"/>
      <c r="D26" s="27"/>
      <c r="E26" s="27"/>
      <c r="F26" s="27"/>
      <c r="G26" s="27"/>
      <c r="H26" s="27"/>
      <c r="I26" s="27"/>
      <c r="J26" s="27"/>
      <c r="K26" s="27"/>
      <c r="L26" s="27"/>
    </row>
    <row r="27" spans="1:12">
      <c r="A27" s="26"/>
      <c r="B27" s="27" t="s">
        <v>16</v>
      </c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/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 t="s">
        <v>17</v>
      </c>
      <c r="C29" s="29"/>
      <c r="D29" s="29"/>
      <c r="E29" s="29"/>
      <c r="F29" s="29"/>
      <c r="G29" s="29"/>
      <c r="H29" s="30"/>
      <c r="I29" s="30" t="s">
        <v>18</v>
      </c>
      <c r="J29" s="29"/>
      <c r="K29" s="29"/>
      <c r="L29" s="27"/>
    </row>
    <row r="36" spans="2:2">
      <c r="B36" s="46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9"/>
  <sheetViews>
    <sheetView topLeftCell="A13" workbookViewId="0">
      <selection activeCell="D13" sqref="D13"/>
    </sheetView>
  </sheetViews>
  <sheetFormatPr defaultColWidth="11.5546875" defaultRowHeight="12"/>
  <cols>
    <col min="1" max="1" width="8.77734375" style="104" customWidth="1"/>
    <col min="2" max="2" width="14.77734375" style="103" customWidth="1"/>
    <col min="3" max="3" width="16.21875" style="105" customWidth="1"/>
    <col min="4" max="10" width="6.77734375" style="103" customWidth="1"/>
    <col min="11" max="11" width="8.77734375" style="103" customWidth="1"/>
    <col min="12" max="12" width="6.77734375" style="103" customWidth="1"/>
    <col min="13" max="16384" width="11.5546875" style="103"/>
  </cols>
  <sheetData>
    <row r="1" spans="1:12">
      <c r="A1" s="174" t="s">
        <v>34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>
      <c r="A2" s="174" t="s">
        <v>35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4" spans="1:12" ht="18.75" customHeight="1">
      <c r="A4" s="104" t="s">
        <v>21</v>
      </c>
      <c r="B4" s="103" t="s">
        <v>57</v>
      </c>
      <c r="C4" s="105" t="s">
        <v>58</v>
      </c>
    </row>
    <row r="5" spans="1:12" ht="18.75" customHeight="1">
      <c r="A5" s="104" t="s">
        <v>22</v>
      </c>
      <c r="B5" s="103" t="s">
        <v>59</v>
      </c>
    </row>
    <row r="7" spans="1:12">
      <c r="A7" s="106"/>
      <c r="B7" s="107"/>
      <c r="C7" s="108"/>
      <c r="D7" s="109"/>
      <c r="E7" s="106" t="s">
        <v>15</v>
      </c>
      <c r="F7" s="107"/>
      <c r="G7" s="110" t="s">
        <v>41</v>
      </c>
      <c r="H7" s="111"/>
      <c r="I7" s="106"/>
      <c r="J7" s="112"/>
      <c r="K7" s="113"/>
      <c r="L7" s="109"/>
    </row>
    <row r="8" spans="1:12">
      <c r="A8" s="168" t="s">
        <v>0</v>
      </c>
      <c r="B8" s="169"/>
      <c r="C8" s="170"/>
      <c r="D8" s="114" t="s">
        <v>1</v>
      </c>
      <c r="E8" s="115"/>
      <c r="F8" s="116"/>
      <c r="G8" s="171" t="s">
        <v>19</v>
      </c>
      <c r="H8" s="172"/>
      <c r="I8" s="172"/>
      <c r="J8" s="172"/>
      <c r="K8" s="173"/>
      <c r="L8" s="117" t="s">
        <v>14</v>
      </c>
    </row>
    <row r="9" spans="1:12">
      <c r="A9" s="118" t="s">
        <v>2</v>
      </c>
      <c r="B9" s="118" t="s">
        <v>3</v>
      </c>
      <c r="C9" s="118" t="s">
        <v>4</v>
      </c>
      <c r="D9" s="118" t="s">
        <v>5</v>
      </c>
      <c r="E9" s="119">
        <f>'Board mileage-master'!E9</f>
        <v>0.5</v>
      </c>
      <c r="F9" s="118" t="s">
        <v>6</v>
      </c>
      <c r="G9" s="118" t="s">
        <v>7</v>
      </c>
      <c r="H9" s="118" t="s">
        <v>8</v>
      </c>
      <c r="I9" s="118" t="s">
        <v>9</v>
      </c>
      <c r="J9" s="118" t="s">
        <v>10</v>
      </c>
      <c r="K9" s="120" t="s">
        <v>11</v>
      </c>
      <c r="L9" s="121" t="s">
        <v>13</v>
      </c>
    </row>
    <row r="10" spans="1:12">
      <c r="A10" s="122"/>
      <c r="B10" s="123"/>
      <c r="C10" s="123"/>
      <c r="D10" s="124"/>
      <c r="E10" s="125"/>
      <c r="F10" s="126"/>
      <c r="G10" s="127"/>
      <c r="H10" s="127"/>
      <c r="I10" s="127"/>
      <c r="J10" s="127"/>
      <c r="K10" s="128"/>
      <c r="L10" s="129"/>
    </row>
    <row r="11" spans="1:12">
      <c r="A11" s="130">
        <f>'Board mileage-master'!A11</f>
        <v>39043</v>
      </c>
      <c r="B11" s="123" t="s">
        <v>20</v>
      </c>
      <c r="C11" s="123"/>
      <c r="D11" s="131">
        <v>8</v>
      </c>
      <c r="E11" s="125">
        <f>E9*D11</f>
        <v>4</v>
      </c>
      <c r="F11" s="126"/>
      <c r="G11" s="127"/>
      <c r="H11" s="127"/>
      <c r="I11" s="127"/>
      <c r="J11" s="127"/>
      <c r="K11" s="128"/>
      <c r="L11" s="129">
        <f>K11+J11+I11+H11+G11+F11+E11</f>
        <v>4</v>
      </c>
    </row>
    <row r="12" spans="1:12">
      <c r="A12" s="122"/>
      <c r="B12" s="123"/>
      <c r="C12" s="123"/>
      <c r="D12" s="124"/>
      <c r="E12" s="125"/>
      <c r="F12" s="126"/>
      <c r="G12" s="127"/>
      <c r="H12" s="127"/>
      <c r="I12" s="127"/>
      <c r="J12" s="127"/>
      <c r="K12" s="128"/>
      <c r="L12" s="129"/>
    </row>
    <row r="13" spans="1:12">
      <c r="A13" s="122"/>
      <c r="B13" s="132" t="str">
        <f>'Board mileage-master'!B13:B15</f>
        <v>Please enter all other meetings attended</v>
      </c>
      <c r="C13" s="132"/>
      <c r="D13" s="124"/>
      <c r="E13" s="125"/>
      <c r="F13" s="126"/>
      <c r="G13" s="127"/>
      <c r="H13" s="127"/>
      <c r="I13" s="125"/>
      <c r="J13" s="127"/>
      <c r="K13" s="128"/>
      <c r="L13" s="129"/>
    </row>
    <row r="14" spans="1:12">
      <c r="A14" s="122"/>
      <c r="B14" s="132" t="str">
        <f>'Board mileage-master'!B14</f>
        <v>and any travel related expenses incurred</v>
      </c>
      <c r="C14" s="132"/>
      <c r="D14" s="124"/>
      <c r="E14" s="125"/>
      <c r="F14" s="126"/>
      <c r="G14" s="127"/>
      <c r="H14" s="127"/>
      <c r="I14" s="127"/>
      <c r="J14" s="127"/>
      <c r="K14" s="128"/>
      <c r="L14" s="129"/>
    </row>
    <row r="15" spans="1:12">
      <c r="A15" s="122"/>
      <c r="B15" s="132" t="str">
        <f>'Board mileage-master'!B15</f>
        <v>for which you request reimbursement.</v>
      </c>
      <c r="C15" s="132"/>
      <c r="D15" s="124"/>
      <c r="E15" s="125"/>
      <c r="F15" s="126"/>
      <c r="G15" s="127"/>
      <c r="H15" s="127"/>
      <c r="I15" s="127"/>
      <c r="J15" s="127"/>
      <c r="K15" s="128"/>
      <c r="L15" s="129"/>
    </row>
    <row r="16" spans="1:12">
      <c r="A16" s="122"/>
      <c r="B16" s="123"/>
      <c r="C16" s="123"/>
      <c r="D16" s="124"/>
      <c r="E16" s="125"/>
      <c r="F16" s="126"/>
      <c r="G16" s="127"/>
      <c r="H16" s="127"/>
      <c r="I16" s="127"/>
      <c r="J16" s="127"/>
      <c r="K16" s="128"/>
      <c r="L16" s="129"/>
    </row>
    <row r="17" spans="1:12">
      <c r="A17" s="122"/>
      <c r="B17" s="123"/>
      <c r="C17" s="123"/>
      <c r="D17" s="131"/>
      <c r="E17" s="125"/>
      <c r="F17" s="126"/>
      <c r="G17" s="127"/>
      <c r="H17" s="127"/>
      <c r="I17" s="127"/>
      <c r="J17" s="127"/>
      <c r="K17" s="128"/>
      <c r="L17" s="129"/>
    </row>
    <row r="18" spans="1:12">
      <c r="A18" s="133">
        <v>39039</v>
      </c>
      <c r="B18" s="134" t="s">
        <v>62</v>
      </c>
      <c r="C18" s="123"/>
      <c r="D18" s="135">
        <v>8</v>
      </c>
      <c r="E18" s="125">
        <f>D18*E9</f>
        <v>4</v>
      </c>
      <c r="F18" s="126"/>
      <c r="G18" s="127"/>
      <c r="H18" s="127"/>
      <c r="I18" s="127"/>
      <c r="J18" s="127"/>
      <c r="K18" s="128"/>
      <c r="L18" s="129">
        <f>K18+J18+I18+H18+G18+F18+E18</f>
        <v>4</v>
      </c>
    </row>
    <row r="19" spans="1:12">
      <c r="A19" s="133"/>
      <c r="B19" s="123" t="s">
        <v>63</v>
      </c>
      <c r="C19" s="123"/>
      <c r="D19" s="124"/>
      <c r="E19" s="125"/>
      <c r="F19" s="126"/>
      <c r="G19" s="127"/>
      <c r="H19" s="127"/>
      <c r="I19" s="127"/>
      <c r="J19" s="127"/>
      <c r="K19" s="128"/>
      <c r="L19" s="129"/>
    </row>
    <row r="20" spans="1:12">
      <c r="A20" s="136"/>
      <c r="B20" s="134"/>
      <c r="C20" s="137"/>
      <c r="D20" s="135"/>
      <c r="E20" s="125"/>
      <c r="F20" s="126"/>
      <c r="G20" s="127"/>
      <c r="H20" s="127"/>
      <c r="I20" s="127"/>
      <c r="J20" s="127"/>
      <c r="K20" s="128"/>
      <c r="L20" s="129"/>
    </row>
    <row r="21" spans="1:12">
      <c r="A21" s="136"/>
      <c r="B21" s="134"/>
      <c r="C21" s="137"/>
      <c r="D21" s="135"/>
      <c r="E21" s="125"/>
      <c r="F21" s="126"/>
      <c r="G21" s="127"/>
      <c r="H21" s="127"/>
      <c r="I21" s="127"/>
      <c r="J21" s="127"/>
      <c r="K21" s="128"/>
      <c r="L21" s="129"/>
    </row>
    <row r="22" spans="1:12">
      <c r="A22" s="136"/>
      <c r="B22" s="134"/>
      <c r="C22" s="137"/>
      <c r="D22" s="135"/>
      <c r="E22" s="125"/>
      <c r="F22" s="126"/>
      <c r="G22" s="127"/>
      <c r="H22" s="127"/>
      <c r="I22" s="127"/>
      <c r="J22" s="127"/>
      <c r="K22" s="128"/>
      <c r="L22" s="129"/>
    </row>
    <row r="23" spans="1:12">
      <c r="A23" s="136"/>
      <c r="B23" s="134"/>
      <c r="C23" s="137"/>
      <c r="D23" s="135"/>
      <c r="E23" s="125"/>
      <c r="F23" s="126"/>
      <c r="G23" s="127"/>
      <c r="H23" s="127"/>
      <c r="I23" s="127"/>
      <c r="J23" s="127"/>
      <c r="K23" s="128"/>
      <c r="L23" s="129"/>
    </row>
    <row r="24" spans="1:12">
      <c r="A24" s="136"/>
      <c r="B24" s="134"/>
      <c r="C24" s="137"/>
      <c r="D24" s="135"/>
      <c r="E24" s="125"/>
      <c r="F24" s="126"/>
      <c r="G24" s="127"/>
      <c r="H24" s="127"/>
      <c r="I24" s="127"/>
      <c r="J24" s="127"/>
      <c r="K24" s="128"/>
      <c r="L24" s="129"/>
    </row>
    <row r="25" spans="1:12">
      <c r="A25" s="138" t="s">
        <v>12</v>
      </c>
      <c r="B25" s="139"/>
      <c r="C25" s="140"/>
      <c r="D25" s="141">
        <f t="shared" ref="D25:L25" si="0">SUM(D10:D24)</f>
        <v>16</v>
      </c>
      <c r="E25" s="142">
        <f t="shared" si="0"/>
        <v>8</v>
      </c>
      <c r="F25" s="142">
        <f t="shared" si="0"/>
        <v>0</v>
      </c>
      <c r="G25" s="142">
        <f t="shared" si="0"/>
        <v>0</v>
      </c>
      <c r="H25" s="142">
        <f t="shared" si="0"/>
        <v>0</v>
      </c>
      <c r="I25" s="142">
        <f t="shared" si="0"/>
        <v>0</v>
      </c>
      <c r="J25" s="142">
        <f t="shared" si="0"/>
        <v>0</v>
      </c>
      <c r="K25" s="142">
        <f t="shared" si="0"/>
        <v>0</v>
      </c>
      <c r="L25" s="143">
        <f t="shared" si="0"/>
        <v>8</v>
      </c>
    </row>
    <row r="26" spans="1:12">
      <c r="A26" s="144"/>
      <c r="B26" s="112"/>
      <c r="C26" s="145"/>
      <c r="D26" s="112"/>
      <c r="E26" s="112"/>
      <c r="F26" s="112"/>
      <c r="G26" s="112"/>
      <c r="H26" s="112"/>
      <c r="I26" s="112"/>
      <c r="J26" s="112"/>
      <c r="K26" s="112"/>
      <c r="L26" s="112"/>
    </row>
    <row r="27" spans="1:12">
      <c r="A27" s="144"/>
      <c r="B27" s="112" t="s">
        <v>16</v>
      </c>
      <c r="C27" s="145"/>
      <c r="D27" s="112"/>
      <c r="E27" s="112"/>
      <c r="F27" s="112"/>
      <c r="G27" s="112"/>
      <c r="H27" s="112"/>
      <c r="I27" s="112"/>
      <c r="J27" s="112"/>
      <c r="K27" s="112"/>
      <c r="L27" s="112"/>
    </row>
    <row r="28" spans="1:12">
      <c r="A28" s="144"/>
      <c r="B28" s="112"/>
      <c r="C28" s="145"/>
      <c r="D28" s="112"/>
      <c r="E28" s="112"/>
      <c r="F28" s="112"/>
      <c r="G28" s="112"/>
      <c r="H28" s="112"/>
      <c r="I28" s="112"/>
      <c r="J28" s="112"/>
      <c r="K28" s="112"/>
      <c r="L28" s="112"/>
    </row>
    <row r="29" spans="1:12">
      <c r="A29" s="144"/>
      <c r="B29" s="112" t="s">
        <v>17</v>
      </c>
      <c r="C29" s="110"/>
      <c r="D29" s="110"/>
      <c r="E29" s="110"/>
      <c r="F29" s="110"/>
      <c r="G29" s="110"/>
      <c r="H29" s="146"/>
      <c r="I29" s="146" t="s">
        <v>18</v>
      </c>
      <c r="J29" s="110"/>
      <c r="K29" s="110"/>
      <c r="L29" s="112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  <ignoredErrors>
    <ignoredError sqref="L11 L1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9"/>
  <sheetViews>
    <sheetView topLeftCell="A16" workbookViewId="0">
      <selection activeCell="E15" sqref="E15"/>
    </sheetView>
  </sheetViews>
  <sheetFormatPr defaultColWidth="11.5546875" defaultRowHeight="12"/>
  <cols>
    <col min="1" max="1" width="8.77734375" style="18" customWidth="1"/>
    <col min="2" max="2" width="14.77734375" style="17" customWidth="1"/>
    <col min="3" max="3" width="16.21875" style="23" customWidth="1"/>
    <col min="4" max="10" width="6.77734375" style="17" customWidth="1"/>
    <col min="11" max="11" width="8.7773437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39</v>
      </c>
      <c r="C4" s="23" t="s">
        <v>45</v>
      </c>
    </row>
    <row r="5" spans="1:12" ht="18.75" customHeight="1">
      <c r="A5" s="18" t="s">
        <v>22</v>
      </c>
      <c r="B5" s="17" t="s">
        <v>28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5">
        <f>18.67*2</f>
        <v>37.340000000000003</v>
      </c>
      <c r="E11" s="10">
        <f>E9*D11</f>
        <v>18.670000000000002</v>
      </c>
      <c r="F11" s="8"/>
      <c r="G11" s="2"/>
      <c r="H11" s="2"/>
      <c r="I11" s="2"/>
      <c r="J11" s="2"/>
      <c r="K11" s="3"/>
      <c r="L11" s="4">
        <f>K11+J11+I11+H11+G11+F11+E11</f>
        <v>18.670000000000002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7"/>
      <c r="E19" s="10"/>
      <c r="F19" s="8"/>
      <c r="G19" s="2"/>
      <c r="H19" s="2"/>
      <c r="I19" s="2"/>
      <c r="J19" s="2"/>
      <c r="K19" s="3"/>
      <c r="L19" s="4"/>
    </row>
    <row r="20" spans="1:12">
      <c r="A20" s="12"/>
      <c r="B20" s="1"/>
      <c r="C20" s="21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12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3" t="s">
        <v>12</v>
      </c>
      <c r="B25" s="14"/>
      <c r="C25" s="22"/>
      <c r="D25" s="57">
        <f t="shared" ref="D25:L25" si="0">SUM(D10:D24)</f>
        <v>37.340000000000003</v>
      </c>
      <c r="E25" s="16">
        <f t="shared" si="0"/>
        <v>18.670000000000002</v>
      </c>
      <c r="F25" s="16">
        <f t="shared" si="0"/>
        <v>0</v>
      </c>
      <c r="G25" s="16">
        <f t="shared" si="0"/>
        <v>0</v>
      </c>
      <c r="H25" s="16">
        <f t="shared" si="0"/>
        <v>0</v>
      </c>
      <c r="I25" s="16">
        <f t="shared" si="0"/>
        <v>0</v>
      </c>
      <c r="J25" s="16">
        <f t="shared" si="0"/>
        <v>0</v>
      </c>
      <c r="K25" s="16">
        <f t="shared" si="0"/>
        <v>0</v>
      </c>
      <c r="L25" s="16">
        <f t="shared" si="0"/>
        <v>18.670000000000002</v>
      </c>
    </row>
    <row r="26" spans="1:12">
      <c r="A26" s="26"/>
      <c r="B26" s="27"/>
      <c r="C26" s="28"/>
      <c r="D26" s="27"/>
      <c r="E26" s="27"/>
      <c r="F26" s="27"/>
      <c r="G26" s="27"/>
      <c r="H26" s="27"/>
      <c r="I26" s="27"/>
      <c r="J26" s="27"/>
      <c r="K26" s="27"/>
      <c r="L26" s="27"/>
    </row>
    <row r="27" spans="1:12">
      <c r="A27" s="26"/>
      <c r="B27" s="27" t="s">
        <v>16</v>
      </c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/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 t="s">
        <v>17</v>
      </c>
      <c r="C29" s="29"/>
      <c r="D29" s="29"/>
      <c r="E29" s="29"/>
      <c r="F29" s="29"/>
      <c r="G29" s="29"/>
      <c r="H29" s="30"/>
      <c r="I29" s="30" t="s">
        <v>18</v>
      </c>
      <c r="J29" s="29"/>
      <c r="K29" s="29"/>
      <c r="L29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8"/>
  <sheetViews>
    <sheetView topLeftCell="A4" workbookViewId="0">
      <selection activeCell="B18" sqref="B18"/>
    </sheetView>
  </sheetViews>
  <sheetFormatPr defaultColWidth="11.5546875" defaultRowHeight="12"/>
  <cols>
    <col min="1" max="1" width="9.21875" style="18" customWidth="1"/>
    <col min="2" max="2" width="16" style="17" customWidth="1"/>
    <col min="3" max="3" width="16.21875" style="23" customWidth="1"/>
    <col min="4" max="10" width="6.77734375" style="17" customWidth="1"/>
    <col min="11" max="11" width="8.2187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50</v>
      </c>
      <c r="C4" s="23" t="s">
        <v>51</v>
      </c>
    </row>
    <row r="5" spans="1:12" ht="18.75" customHeight="1">
      <c r="A5" s="18" t="s">
        <v>22</v>
      </c>
      <c r="B5" s="17" t="s">
        <v>29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5">
        <f>12.53*2</f>
        <v>25.06</v>
      </c>
      <c r="E11" s="10">
        <f>E9*D11</f>
        <v>12.53</v>
      </c>
      <c r="F11" s="8"/>
      <c r="G11" s="2"/>
      <c r="H11" s="2"/>
      <c r="I11" s="2"/>
      <c r="J11" s="2"/>
      <c r="K11" s="3"/>
      <c r="L11" s="4">
        <f>K11+J11+I11+H11+G11+F11+E11</f>
        <v>12.53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58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12"/>
      <c r="B19" s="58"/>
      <c r="C19" s="21"/>
      <c r="D19" s="11"/>
      <c r="E19" s="10"/>
      <c r="F19" s="8"/>
      <c r="G19" s="2"/>
      <c r="H19" s="2"/>
      <c r="I19" s="2"/>
      <c r="J19" s="2"/>
      <c r="K19" s="3"/>
      <c r="L19" s="4"/>
    </row>
    <row r="20" spans="1:12">
      <c r="A20" s="12"/>
      <c r="B20" s="1"/>
      <c r="C20" s="21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12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3" t="s">
        <v>12</v>
      </c>
      <c r="B24" s="14"/>
      <c r="C24" s="22"/>
      <c r="D24" s="57">
        <f t="shared" ref="D24:L24" si="0">SUM(D10:D23)</f>
        <v>25.06</v>
      </c>
      <c r="E24" s="16">
        <f t="shared" si="0"/>
        <v>12.53</v>
      </c>
      <c r="F24" s="16">
        <f t="shared" si="0"/>
        <v>0</v>
      </c>
      <c r="G24" s="16">
        <f t="shared" si="0"/>
        <v>0</v>
      </c>
      <c r="H24" s="16">
        <f t="shared" si="0"/>
        <v>0</v>
      </c>
      <c r="I24" s="16">
        <f t="shared" si="0"/>
        <v>0</v>
      </c>
      <c r="J24" s="16">
        <f t="shared" si="0"/>
        <v>0</v>
      </c>
      <c r="K24" s="16">
        <f t="shared" si="0"/>
        <v>0</v>
      </c>
      <c r="L24" s="16">
        <f t="shared" si="0"/>
        <v>12.53</v>
      </c>
    </row>
    <row r="25" spans="1:12">
      <c r="A25" s="26"/>
      <c r="B25" s="27"/>
      <c r="C25" s="28"/>
      <c r="D25" s="27"/>
      <c r="E25" s="27"/>
      <c r="F25" s="27"/>
      <c r="G25" s="27"/>
      <c r="H25" s="27"/>
      <c r="I25" s="27"/>
      <c r="J25" s="27"/>
      <c r="K25" s="27"/>
      <c r="L25" s="27"/>
    </row>
    <row r="26" spans="1:12">
      <c r="A26" s="26"/>
      <c r="B26" s="27" t="s">
        <v>16</v>
      </c>
      <c r="C26" s="28"/>
      <c r="D26" s="27"/>
      <c r="E26" s="27"/>
      <c r="F26" s="27"/>
      <c r="G26" s="27"/>
      <c r="H26" s="27"/>
      <c r="I26" s="27"/>
      <c r="J26" s="27"/>
      <c r="K26" s="27"/>
      <c r="L26" s="27"/>
    </row>
    <row r="27" spans="1:12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 t="s">
        <v>17</v>
      </c>
      <c r="C28" s="29"/>
      <c r="D28" s="29"/>
      <c r="E28" s="29"/>
      <c r="F28" s="29"/>
      <c r="G28" s="29"/>
      <c r="H28" s="30"/>
      <c r="I28" s="30" t="s">
        <v>18</v>
      </c>
      <c r="J28" s="29"/>
      <c r="K28" s="29"/>
      <c r="L28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0"/>
  <sheetViews>
    <sheetView topLeftCell="A4" workbookViewId="0">
      <selection activeCell="D12" sqref="D12"/>
    </sheetView>
  </sheetViews>
  <sheetFormatPr defaultColWidth="11.5546875" defaultRowHeight="12"/>
  <cols>
    <col min="1" max="1" width="8.77734375" style="18" customWidth="1"/>
    <col min="2" max="2" width="14.77734375" style="17" customWidth="1"/>
    <col min="3" max="3" width="18.77734375" style="23" customWidth="1"/>
    <col min="4" max="10" width="6.77734375" style="17" customWidth="1"/>
    <col min="11" max="11" width="7.2187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47</v>
      </c>
      <c r="C4" s="23" t="s">
        <v>48</v>
      </c>
    </row>
    <row r="5" spans="1:12" ht="18.75" customHeight="1">
      <c r="A5" s="18" t="s">
        <v>22</v>
      </c>
      <c r="B5" s="17" t="s">
        <v>30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7">
        <f>14.86*2</f>
        <v>29.72</v>
      </c>
      <c r="E11" s="10">
        <f>E9*D11</f>
        <v>14.86</v>
      </c>
      <c r="F11" s="8"/>
      <c r="G11" s="2"/>
      <c r="H11" s="2"/>
      <c r="I11" s="2"/>
      <c r="J11" s="2"/>
      <c r="K11" s="3"/>
      <c r="L11" s="4">
        <f>K11+J11+I11+H11+G11+F11+E11</f>
        <v>14.86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7"/>
      <c r="E19" s="10"/>
      <c r="F19" s="8"/>
      <c r="G19" s="2"/>
      <c r="H19" s="2"/>
      <c r="I19" s="2"/>
      <c r="J19" s="2"/>
      <c r="K19" s="3"/>
      <c r="L19" s="4"/>
    </row>
    <row r="20" spans="1:12" ht="11.25" customHeight="1">
      <c r="A20" s="24"/>
      <c r="C20" s="20"/>
      <c r="E20" s="10"/>
      <c r="F20" s="19"/>
      <c r="I20" s="2"/>
      <c r="J20" s="2"/>
      <c r="K20" s="3"/>
      <c r="L20" s="4"/>
    </row>
    <row r="21" spans="1:12">
      <c r="A21" s="12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>
        <f>D25*0.36</f>
        <v>0</v>
      </c>
      <c r="F25" s="8"/>
      <c r="G25" s="2"/>
      <c r="H25" s="2"/>
      <c r="I25" s="2"/>
      <c r="J25" s="2"/>
      <c r="K25" s="3"/>
      <c r="L25" s="4"/>
    </row>
    <row r="26" spans="1:12">
      <c r="A26" s="13" t="s">
        <v>12</v>
      </c>
      <c r="B26" s="14"/>
      <c r="C26" s="22"/>
      <c r="D26" s="15">
        <f t="shared" ref="D26:L26" si="0">SUM(D10:D25)</f>
        <v>29.72</v>
      </c>
      <c r="E26" s="16">
        <f t="shared" si="0"/>
        <v>14.86</v>
      </c>
      <c r="F26" s="16">
        <f t="shared" si="0"/>
        <v>0</v>
      </c>
      <c r="G26" s="16">
        <f t="shared" si="0"/>
        <v>0</v>
      </c>
      <c r="H26" s="16">
        <f t="shared" si="0"/>
        <v>0</v>
      </c>
      <c r="I26" s="16">
        <f t="shared" si="0"/>
        <v>0</v>
      </c>
      <c r="J26" s="16">
        <f t="shared" si="0"/>
        <v>0</v>
      </c>
      <c r="K26" s="16">
        <f t="shared" si="0"/>
        <v>0</v>
      </c>
      <c r="L26" s="16">
        <f t="shared" si="0"/>
        <v>14.86</v>
      </c>
    </row>
    <row r="27" spans="1:12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 t="s">
        <v>16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/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 t="s">
        <v>17</v>
      </c>
      <c r="C30" s="29"/>
      <c r="D30" s="29"/>
      <c r="E30" s="29"/>
      <c r="F30" s="29"/>
      <c r="G30" s="29"/>
      <c r="H30" s="30"/>
      <c r="I30" s="30" t="s">
        <v>18</v>
      </c>
      <c r="J30" s="29"/>
      <c r="K30" s="29"/>
      <c r="L30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topLeftCell="A13" workbookViewId="0">
      <selection activeCell="D12" sqref="D12"/>
    </sheetView>
  </sheetViews>
  <sheetFormatPr defaultColWidth="11.5546875" defaultRowHeight="12"/>
  <cols>
    <col min="1" max="1" width="9.5546875" style="18" customWidth="1"/>
    <col min="2" max="2" width="14.77734375" style="17" customWidth="1"/>
    <col min="3" max="3" width="18.77734375" style="23" customWidth="1"/>
    <col min="4" max="10" width="6.77734375" style="17" customWidth="1"/>
    <col min="11" max="11" width="6.4414062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60</v>
      </c>
      <c r="C4" s="23" t="s">
        <v>61</v>
      </c>
    </row>
    <row r="5" spans="1:12" ht="18.75" customHeight="1">
      <c r="A5" s="18" t="s">
        <v>22</v>
      </c>
      <c r="B5" s="17" t="s">
        <v>49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5">
        <v>12</v>
      </c>
      <c r="E11" s="10">
        <f>E9*D11</f>
        <v>6</v>
      </c>
      <c r="F11" s="8"/>
      <c r="G11" s="2"/>
      <c r="H11" s="2"/>
      <c r="I11" s="2"/>
      <c r="J11" s="2"/>
      <c r="K11" s="3"/>
      <c r="L11" s="4">
        <f>K11+J11+I11+H11+G11+F11+E11</f>
        <v>6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9"/>
      <c r="B17" s="6"/>
      <c r="C17" s="6"/>
      <c r="D17" s="7"/>
      <c r="E17" s="10"/>
      <c r="F17" s="8"/>
      <c r="G17" s="2"/>
      <c r="H17" s="2"/>
      <c r="I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24"/>
      <c r="B19" s="1"/>
      <c r="C19" s="6"/>
      <c r="D19" s="11"/>
      <c r="E19" s="10"/>
      <c r="F19" s="19"/>
      <c r="I19" s="2"/>
      <c r="J19" s="2"/>
      <c r="K19" s="3"/>
      <c r="L19" s="4"/>
    </row>
    <row r="20" spans="1:12" ht="11.25" customHeight="1">
      <c r="A20" s="24"/>
      <c r="C20" s="20"/>
      <c r="E20" s="10"/>
      <c r="F20" s="19"/>
      <c r="I20" s="2"/>
      <c r="J20" s="2"/>
      <c r="K20" s="3"/>
      <c r="L20" s="4"/>
    </row>
    <row r="21" spans="1:12">
      <c r="A21" s="12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>
        <f>D25*0.36</f>
        <v>0</v>
      </c>
      <c r="F25" s="8"/>
      <c r="G25" s="2"/>
      <c r="H25" s="2"/>
      <c r="I25" s="2"/>
      <c r="J25" s="2"/>
      <c r="K25" s="3"/>
      <c r="L25" s="4"/>
    </row>
    <row r="26" spans="1:12">
      <c r="A26" s="13" t="s">
        <v>12</v>
      </c>
      <c r="B26" s="14"/>
      <c r="C26" s="22"/>
      <c r="D26" s="57">
        <f t="shared" ref="D26:L26" si="0">SUM(D10:D25)</f>
        <v>12</v>
      </c>
      <c r="E26" s="16">
        <f t="shared" si="0"/>
        <v>6</v>
      </c>
      <c r="F26" s="16">
        <f t="shared" si="0"/>
        <v>0</v>
      </c>
      <c r="G26" s="16">
        <f t="shared" si="0"/>
        <v>0</v>
      </c>
      <c r="H26" s="16">
        <f t="shared" si="0"/>
        <v>0</v>
      </c>
      <c r="I26" s="16">
        <f t="shared" si="0"/>
        <v>0</v>
      </c>
      <c r="J26" s="16">
        <f t="shared" si="0"/>
        <v>0</v>
      </c>
      <c r="K26" s="16">
        <f t="shared" si="0"/>
        <v>0</v>
      </c>
      <c r="L26" s="16">
        <f t="shared" si="0"/>
        <v>6</v>
      </c>
    </row>
    <row r="27" spans="1:12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 t="s">
        <v>16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/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 t="s">
        <v>17</v>
      </c>
      <c r="C30" s="29"/>
      <c r="D30" s="29"/>
      <c r="E30" s="29"/>
      <c r="F30" s="29"/>
      <c r="G30" s="29"/>
      <c r="H30" s="30"/>
      <c r="I30" s="30" t="s">
        <v>18</v>
      </c>
      <c r="J30" s="29"/>
      <c r="K30" s="29"/>
      <c r="L30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B20" sqref="B20"/>
    </sheetView>
  </sheetViews>
  <sheetFormatPr defaultColWidth="11.5546875" defaultRowHeight="12"/>
  <cols>
    <col min="1" max="1" width="9.21875" style="18" customWidth="1"/>
    <col min="2" max="2" width="14.77734375" style="17" customWidth="1"/>
    <col min="3" max="3" width="18.77734375" style="23" customWidth="1"/>
    <col min="4" max="10" width="6.77734375" style="17" customWidth="1"/>
    <col min="11" max="11" width="6.21875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40</v>
      </c>
      <c r="C4" s="23" t="s">
        <v>53</v>
      </c>
    </row>
    <row r="5" spans="1:12" ht="18.75" customHeight="1">
      <c r="A5" s="18" t="s">
        <v>22</v>
      </c>
      <c r="B5" s="17" t="s">
        <v>31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5">
        <f>24.36*2</f>
        <v>48.72</v>
      </c>
      <c r="E11" s="10">
        <f>E9*D11</f>
        <v>24.36</v>
      </c>
      <c r="F11" s="8"/>
      <c r="G11" s="2"/>
      <c r="H11" s="2"/>
      <c r="I11" s="2"/>
      <c r="J11" s="2"/>
      <c r="K11" s="3"/>
      <c r="L11" s="4">
        <f>K11+J11+I11+H11+G11+F11+E11</f>
        <v>24.36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55"/>
      <c r="E17" s="10"/>
      <c r="F17" s="8"/>
      <c r="G17" s="2"/>
      <c r="H17" s="2"/>
      <c r="J17" s="2"/>
      <c r="K17" s="3"/>
      <c r="L17" s="4"/>
    </row>
    <row r="18" spans="1:12">
      <c r="A18" s="9"/>
      <c r="B18" s="6"/>
      <c r="C18" s="6"/>
      <c r="D18" s="55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55"/>
      <c r="E19" s="10"/>
      <c r="F19" s="8"/>
      <c r="G19" s="2"/>
      <c r="H19" s="2"/>
      <c r="I19" s="2"/>
      <c r="J19" s="2"/>
      <c r="K19" s="3"/>
      <c r="L19" s="4"/>
    </row>
    <row r="20" spans="1:12">
      <c r="A20" s="9"/>
      <c r="B20" s="1"/>
      <c r="C20" s="6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24"/>
      <c r="B21" s="1"/>
      <c r="C21" s="6"/>
      <c r="D21" s="11"/>
      <c r="E21" s="10"/>
      <c r="F21" s="19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/>
      <c r="F25" s="8"/>
      <c r="G25" s="2"/>
      <c r="H25" s="2"/>
      <c r="I25" s="2"/>
      <c r="J25" s="2"/>
      <c r="K25" s="3"/>
      <c r="L25" s="4"/>
    </row>
    <row r="26" spans="1:12">
      <c r="A26" s="13" t="s">
        <v>12</v>
      </c>
      <c r="B26" s="14"/>
      <c r="C26" s="22"/>
      <c r="D26" s="57">
        <f t="shared" ref="D26:L26" si="0">SUM(D10:D25)</f>
        <v>48.72</v>
      </c>
      <c r="E26" s="16">
        <f t="shared" si="0"/>
        <v>24.36</v>
      </c>
      <c r="F26" s="16">
        <f t="shared" si="0"/>
        <v>0</v>
      </c>
      <c r="G26" s="16">
        <f t="shared" si="0"/>
        <v>0</v>
      </c>
      <c r="H26" s="16">
        <f t="shared" si="0"/>
        <v>0</v>
      </c>
      <c r="I26" s="16">
        <f t="shared" si="0"/>
        <v>0</v>
      </c>
      <c r="J26" s="16">
        <f t="shared" si="0"/>
        <v>0</v>
      </c>
      <c r="K26" s="16">
        <f t="shared" si="0"/>
        <v>0</v>
      </c>
      <c r="L26" s="16">
        <f t="shared" si="0"/>
        <v>24.36</v>
      </c>
    </row>
    <row r="27" spans="1:12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 t="s">
        <v>16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/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 t="s">
        <v>17</v>
      </c>
      <c r="C30" s="29"/>
      <c r="D30" s="29"/>
      <c r="E30" s="29"/>
      <c r="F30" s="29"/>
      <c r="G30" s="29"/>
      <c r="H30" s="30"/>
      <c r="I30" s="30" t="s">
        <v>18</v>
      </c>
      <c r="J30" s="29"/>
      <c r="K30" s="29"/>
      <c r="L30" s="27"/>
    </row>
    <row r="31" spans="1:12">
      <c r="A31" s="26"/>
      <c r="B31" s="27"/>
      <c r="C31" s="28"/>
      <c r="D31" s="27"/>
      <c r="E31" s="27"/>
      <c r="F31" s="27"/>
      <c r="G31" s="27"/>
      <c r="H31" s="30"/>
      <c r="I31" s="30"/>
      <c r="J31" s="27"/>
      <c r="K31" s="27"/>
      <c r="L31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2"/>
  <sheetViews>
    <sheetView topLeftCell="A7" workbookViewId="0">
      <selection activeCell="H23" sqref="H23"/>
    </sheetView>
  </sheetViews>
  <sheetFormatPr defaultColWidth="11.5546875" defaultRowHeight="12"/>
  <cols>
    <col min="1" max="1" width="9.21875" style="18" customWidth="1"/>
    <col min="2" max="2" width="14.77734375" style="17" customWidth="1"/>
    <col min="3" max="3" width="18.77734375" style="23" customWidth="1"/>
    <col min="4" max="10" width="6.77734375" style="17" customWidth="1"/>
    <col min="11" max="11" width="7" style="17" customWidth="1"/>
    <col min="12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38</v>
      </c>
      <c r="C4" s="23" t="s">
        <v>52</v>
      </c>
    </row>
    <row r="5" spans="1:12" ht="18.75" customHeight="1">
      <c r="A5" s="18" t="s">
        <v>22</v>
      </c>
      <c r="B5" s="17" t="s">
        <v>32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6">
        <f>26.76*2</f>
        <v>53.52</v>
      </c>
      <c r="E11" s="10">
        <f>E9*D11</f>
        <v>26.76</v>
      </c>
      <c r="F11" s="8"/>
      <c r="G11" s="2"/>
      <c r="H11" s="2"/>
      <c r="I11" s="2"/>
      <c r="J11" s="2"/>
      <c r="K11" s="3"/>
      <c r="L11" s="4">
        <f>K11+J11+I11+H11+G11+F11+E11</f>
        <v>26.76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7"/>
      <c r="E19" s="10"/>
      <c r="F19" s="8"/>
      <c r="G19" s="2"/>
      <c r="H19" s="2"/>
      <c r="I19" s="2"/>
      <c r="J19" s="2"/>
      <c r="K19" s="3"/>
      <c r="L19" s="4"/>
    </row>
    <row r="20" spans="1:12">
      <c r="A20" s="9"/>
      <c r="B20" s="1"/>
      <c r="C20" s="6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24"/>
      <c r="B21" s="1"/>
      <c r="C21" s="6"/>
      <c r="D21" s="11"/>
      <c r="E21" s="10"/>
      <c r="F21" s="19"/>
      <c r="I21" s="2"/>
      <c r="J21" s="2"/>
      <c r="K21" s="3"/>
      <c r="L21" s="4"/>
    </row>
    <row r="22" spans="1:12">
      <c r="A22" s="24"/>
      <c r="C22" s="20"/>
      <c r="E22" s="10"/>
      <c r="F22" s="25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/>
      <c r="F25" s="8"/>
      <c r="G25" s="2"/>
      <c r="H25" s="2"/>
      <c r="I25" s="2"/>
      <c r="J25" s="2"/>
      <c r="K25" s="3"/>
      <c r="L25" s="4"/>
    </row>
    <row r="26" spans="1:12">
      <c r="A26" s="12"/>
      <c r="B26" s="1"/>
      <c r="C26" s="21"/>
      <c r="D26" s="11"/>
      <c r="E26" s="10"/>
      <c r="F26" s="8"/>
      <c r="G26" s="2"/>
      <c r="H26" s="2"/>
      <c r="I26" s="2"/>
      <c r="J26" s="2"/>
      <c r="K26" s="3"/>
      <c r="L26" s="4"/>
    </row>
    <row r="27" spans="1:12">
      <c r="A27" s="13" t="s">
        <v>12</v>
      </c>
      <c r="B27" s="14"/>
      <c r="C27" s="22"/>
      <c r="D27" s="57">
        <f t="shared" ref="D27:L27" si="0">SUM(D10:D26)</f>
        <v>53.52</v>
      </c>
      <c r="E27" s="16">
        <f t="shared" si="0"/>
        <v>26.76</v>
      </c>
      <c r="F27" s="16">
        <f t="shared" si="0"/>
        <v>0</v>
      </c>
      <c r="G27" s="16">
        <f t="shared" si="0"/>
        <v>0</v>
      </c>
      <c r="H27" s="16">
        <f t="shared" si="0"/>
        <v>0</v>
      </c>
      <c r="I27" s="16">
        <f t="shared" si="0"/>
        <v>0</v>
      </c>
      <c r="J27" s="16">
        <f t="shared" si="0"/>
        <v>0</v>
      </c>
      <c r="K27" s="16">
        <f t="shared" si="0"/>
        <v>0</v>
      </c>
      <c r="L27" s="16">
        <f t="shared" si="0"/>
        <v>26.76</v>
      </c>
    </row>
    <row r="28" spans="1:12">
      <c r="A28" s="26"/>
      <c r="B28" s="27"/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 t="s">
        <v>16</v>
      </c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/>
      <c r="C30" s="28"/>
      <c r="D30" s="27"/>
      <c r="E30" s="27"/>
      <c r="F30" s="27"/>
      <c r="G30" s="27"/>
      <c r="H30" s="27"/>
      <c r="I30" s="27"/>
      <c r="J30" s="27"/>
      <c r="K30" s="27"/>
      <c r="L30" s="27"/>
    </row>
    <row r="31" spans="1:12">
      <c r="A31" s="26"/>
      <c r="B31" s="27" t="s">
        <v>17</v>
      </c>
      <c r="C31" s="29"/>
      <c r="D31" s="29"/>
      <c r="E31" s="29"/>
      <c r="F31" s="29"/>
      <c r="G31" s="29"/>
      <c r="H31" s="30"/>
      <c r="I31" s="30" t="s">
        <v>18</v>
      </c>
      <c r="J31" s="29"/>
      <c r="K31" s="29"/>
      <c r="L31" s="27"/>
    </row>
    <row r="32" spans="1:12">
      <c r="A32" s="26"/>
      <c r="B32" s="27"/>
      <c r="C32" s="28"/>
      <c r="D32" s="27"/>
      <c r="E32" s="27"/>
      <c r="F32" s="27"/>
      <c r="G32" s="27"/>
      <c r="H32" s="30"/>
      <c r="I32" s="30"/>
      <c r="J32" s="27"/>
      <c r="K32" s="27"/>
      <c r="L32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4" workbookViewId="0">
      <selection activeCell="A17" sqref="A17:XFD17"/>
    </sheetView>
  </sheetViews>
  <sheetFormatPr defaultColWidth="11.5546875" defaultRowHeight="12"/>
  <cols>
    <col min="1" max="1" width="9.44140625" style="18" customWidth="1"/>
    <col min="2" max="2" width="14.77734375" style="17" customWidth="1"/>
    <col min="3" max="3" width="18.77734375" style="23" customWidth="1"/>
    <col min="4" max="12" width="6.777343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37</v>
      </c>
      <c r="C4" s="23" t="s">
        <v>46</v>
      </c>
    </row>
    <row r="5" spans="1:12" ht="18.75" customHeight="1">
      <c r="A5" s="18" t="s">
        <v>22</v>
      </c>
      <c r="B5" s="17" t="s">
        <v>33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45">
        <f>'Board mileage-master'!A11</f>
        <v>39043</v>
      </c>
      <c r="B11" s="6" t="s">
        <v>20</v>
      </c>
      <c r="C11" s="6"/>
      <c r="D11" s="53">
        <v>38</v>
      </c>
      <c r="E11" s="10">
        <f>E9*D11</f>
        <v>19</v>
      </c>
      <c r="F11" s="8"/>
      <c r="G11" s="2"/>
      <c r="H11" s="2"/>
      <c r="I11" s="2"/>
      <c r="J11" s="2"/>
      <c r="K11" s="3"/>
      <c r="L11" s="4">
        <f>K11+J11+I11+H11+G11+F11+E11</f>
        <v>19</v>
      </c>
    </row>
    <row r="12" spans="1:12">
      <c r="A12" s="5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"/>
      <c r="B13" s="6" t="str">
        <f>'Board mileage-master'!B13:B15</f>
        <v>Please enter all other meetings attended</v>
      </c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"/>
      <c r="B14" s="6" t="str">
        <f>'Board mileage-master'!B14</f>
        <v>and any travel related expenses incurred</v>
      </c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"/>
      <c r="B15" s="6" t="str">
        <f>'Board mileage-master'!B15</f>
        <v>for which you request reimbursement.</v>
      </c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"/>
      <c r="B17" s="6"/>
      <c r="C17" s="6"/>
      <c r="D17" s="7"/>
      <c r="E17" s="10"/>
      <c r="F17" s="8"/>
      <c r="G17" s="2"/>
      <c r="H17" s="2"/>
      <c r="J17" s="2"/>
      <c r="K17" s="3"/>
      <c r="L17" s="4"/>
    </row>
    <row r="18" spans="1:12">
      <c r="A18" s="9"/>
      <c r="B18" s="1"/>
      <c r="C18" s="6"/>
      <c r="D18" s="11"/>
      <c r="E18" s="10"/>
      <c r="F18" s="8"/>
      <c r="G18" s="2"/>
      <c r="H18" s="2"/>
      <c r="I18" s="2"/>
      <c r="J18" s="2"/>
      <c r="K18" s="3"/>
      <c r="L18" s="4"/>
    </row>
    <row r="19" spans="1:12">
      <c r="A19" s="9"/>
      <c r="B19" s="6"/>
      <c r="C19" s="6"/>
      <c r="D19" s="7"/>
      <c r="E19" s="10"/>
      <c r="F19" s="8"/>
      <c r="G19" s="2"/>
      <c r="H19" s="2"/>
      <c r="I19" s="2"/>
      <c r="J19" s="2"/>
      <c r="K19" s="3"/>
      <c r="L19" s="4"/>
    </row>
    <row r="20" spans="1:12">
      <c r="A20" s="9"/>
      <c r="B20" s="1"/>
      <c r="C20" s="6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24"/>
      <c r="C21" s="20"/>
      <c r="E21" s="10"/>
      <c r="F21" s="25"/>
      <c r="I21" s="2"/>
      <c r="J21" s="2"/>
      <c r="K21" s="3"/>
      <c r="L21" s="4"/>
    </row>
    <row r="22" spans="1:12">
      <c r="A22" s="12"/>
      <c r="B22" s="1"/>
      <c r="C22" s="21"/>
      <c r="D22" s="11"/>
      <c r="E22" s="10"/>
      <c r="F22" s="8"/>
      <c r="G22" s="2"/>
      <c r="H22" s="2"/>
      <c r="I22" s="2"/>
      <c r="J22" s="2"/>
      <c r="K22" s="3"/>
      <c r="L22" s="4"/>
    </row>
    <row r="23" spans="1:12">
      <c r="A23" s="12"/>
      <c r="B23" s="1"/>
      <c r="C23" s="21"/>
      <c r="D23" s="11"/>
      <c r="E23" s="10"/>
      <c r="F23" s="8"/>
      <c r="G23" s="2"/>
      <c r="H23" s="2"/>
      <c r="I23" s="2"/>
      <c r="J23" s="2"/>
      <c r="K23" s="3"/>
      <c r="L23" s="4"/>
    </row>
    <row r="24" spans="1:12">
      <c r="A24" s="12"/>
      <c r="B24" s="1"/>
      <c r="C24" s="21"/>
      <c r="D24" s="11"/>
      <c r="E24" s="10"/>
      <c r="F24" s="8"/>
      <c r="G24" s="2"/>
      <c r="H24" s="2"/>
      <c r="I24" s="2"/>
      <c r="J24" s="2"/>
      <c r="K24" s="3"/>
      <c r="L24" s="4"/>
    </row>
    <row r="25" spans="1:12">
      <c r="A25" s="12"/>
      <c r="B25" s="1"/>
      <c r="C25" s="21"/>
      <c r="D25" s="11"/>
      <c r="E25" s="10"/>
      <c r="F25" s="8"/>
      <c r="G25" s="2"/>
      <c r="H25" s="2"/>
      <c r="I25" s="2"/>
      <c r="J25" s="2"/>
      <c r="K25" s="3"/>
      <c r="L25" s="4"/>
    </row>
    <row r="26" spans="1:12">
      <c r="A26" s="13" t="s">
        <v>12</v>
      </c>
      <c r="B26" s="14"/>
      <c r="C26" s="22"/>
      <c r="D26" s="15">
        <f t="shared" ref="D26:L26" si="0">SUM(D10:D25)</f>
        <v>38</v>
      </c>
      <c r="E26" s="16">
        <f t="shared" si="0"/>
        <v>19</v>
      </c>
      <c r="F26" s="16">
        <f t="shared" si="0"/>
        <v>0</v>
      </c>
      <c r="G26" s="16">
        <f t="shared" si="0"/>
        <v>0</v>
      </c>
      <c r="H26" s="16">
        <f t="shared" si="0"/>
        <v>0</v>
      </c>
      <c r="I26" s="16">
        <f t="shared" si="0"/>
        <v>0</v>
      </c>
      <c r="J26" s="16">
        <f t="shared" si="0"/>
        <v>0</v>
      </c>
      <c r="K26" s="16">
        <f t="shared" si="0"/>
        <v>0</v>
      </c>
      <c r="L26" s="60">
        <f t="shared" si="0"/>
        <v>19</v>
      </c>
    </row>
    <row r="27" spans="1:12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</row>
    <row r="28" spans="1:12">
      <c r="A28" s="26"/>
      <c r="B28" s="27" t="s">
        <v>16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</row>
    <row r="29" spans="1:12">
      <c r="A29" s="26"/>
      <c r="B29" s="27"/>
      <c r="C29" s="28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6"/>
      <c r="B30" s="27" t="s">
        <v>17</v>
      </c>
      <c r="C30" s="29"/>
      <c r="D30" s="29"/>
      <c r="E30" s="29"/>
      <c r="F30" s="29"/>
      <c r="G30" s="29"/>
      <c r="H30" s="30"/>
      <c r="I30" s="30" t="s">
        <v>18</v>
      </c>
      <c r="J30" s="29"/>
      <c r="K30" s="29"/>
      <c r="L30" s="27"/>
    </row>
    <row r="31" spans="1:12">
      <c r="A31" s="26"/>
      <c r="B31" s="27"/>
      <c r="C31" s="28"/>
      <c r="D31" s="27"/>
      <c r="E31" s="27"/>
      <c r="F31" s="27"/>
      <c r="G31" s="27"/>
      <c r="H31" s="30"/>
      <c r="I31" s="30"/>
      <c r="J31" s="27"/>
      <c r="K31" s="27"/>
      <c r="L31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7"/>
  <sheetViews>
    <sheetView topLeftCell="A13" workbookViewId="0">
      <selection activeCell="D11" sqref="D11"/>
    </sheetView>
  </sheetViews>
  <sheetFormatPr defaultColWidth="11.5546875" defaultRowHeight="12"/>
  <cols>
    <col min="1" max="1" width="9.77734375" style="18" customWidth="1"/>
    <col min="2" max="2" width="14.77734375" style="17" customWidth="1"/>
    <col min="3" max="3" width="17" style="23" customWidth="1"/>
    <col min="4" max="4" width="6.77734375" style="17" customWidth="1"/>
    <col min="5" max="5" width="7.77734375" style="17" customWidth="1"/>
    <col min="6" max="10" width="6.77734375" style="17" customWidth="1"/>
    <col min="11" max="11" width="5.5546875" style="17" customWidth="1"/>
    <col min="12" max="12" width="7.5546875" style="17" customWidth="1"/>
    <col min="13" max="16384" width="11.5546875" style="17"/>
  </cols>
  <sheetData>
    <row r="1" spans="1:12">
      <c r="A1" s="167" t="s">
        <v>34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4" spans="1:12" ht="18.75" customHeight="1">
      <c r="A4" s="18" t="s">
        <v>21</v>
      </c>
      <c r="B4" s="17" t="s">
        <v>54</v>
      </c>
    </row>
    <row r="5" spans="1:12" ht="18.75" customHeight="1">
      <c r="A5" s="18" t="s">
        <v>22</v>
      </c>
      <c r="B5" s="17" t="s">
        <v>55</v>
      </c>
      <c r="D5" s="17" t="s">
        <v>56</v>
      </c>
    </row>
    <row r="7" spans="1:12">
      <c r="A7" s="31"/>
      <c r="B7" s="32"/>
      <c r="C7" s="33"/>
      <c r="D7" s="34"/>
      <c r="E7" s="31" t="s">
        <v>15</v>
      </c>
      <c r="F7" s="32"/>
      <c r="G7" s="29" t="s">
        <v>41</v>
      </c>
      <c r="H7" s="35"/>
      <c r="I7" s="31"/>
      <c r="J7" s="27"/>
      <c r="K7" s="59"/>
      <c r="L7" s="34"/>
    </row>
    <row r="8" spans="1:12">
      <c r="A8" s="153" t="s">
        <v>0</v>
      </c>
      <c r="B8" s="154"/>
      <c r="C8" s="155"/>
      <c r="D8" s="36" t="s">
        <v>1</v>
      </c>
      <c r="E8" s="37"/>
      <c r="F8" s="38"/>
      <c r="G8" s="156" t="s">
        <v>19</v>
      </c>
      <c r="H8" s="157"/>
      <c r="I8" s="157"/>
      <c r="J8" s="157"/>
      <c r="K8" s="158"/>
      <c r="L8" s="39" t="s">
        <v>14</v>
      </c>
    </row>
    <row r="9" spans="1:12">
      <c r="A9" s="40" t="s">
        <v>2</v>
      </c>
      <c r="B9" s="40" t="s">
        <v>3</v>
      </c>
      <c r="C9" s="40" t="s">
        <v>4</v>
      </c>
      <c r="D9" s="40" t="s">
        <v>5</v>
      </c>
      <c r="E9" s="41">
        <f>'Board mileage-master'!E9</f>
        <v>0.5</v>
      </c>
      <c r="F9" s="40" t="s">
        <v>6</v>
      </c>
      <c r="G9" s="40" t="s">
        <v>7</v>
      </c>
      <c r="H9" s="40" t="s">
        <v>8</v>
      </c>
      <c r="I9" s="40" t="s">
        <v>9</v>
      </c>
      <c r="J9" s="40" t="s">
        <v>10</v>
      </c>
      <c r="K9" s="42" t="s">
        <v>11</v>
      </c>
      <c r="L9" s="43" t="s">
        <v>13</v>
      </c>
    </row>
    <row r="10" spans="1:12">
      <c r="A10" s="5"/>
      <c r="B10" s="6"/>
      <c r="C10" s="6"/>
      <c r="D10" s="7"/>
      <c r="E10" s="10"/>
      <c r="F10" s="8"/>
      <c r="G10" s="2"/>
      <c r="H10" s="2"/>
      <c r="I10" s="2"/>
      <c r="J10" s="2"/>
      <c r="K10" s="3"/>
      <c r="L10" s="4"/>
    </row>
    <row r="11" spans="1:12">
      <c r="A11" s="54">
        <f>'Board mileage-master'!A11</f>
        <v>39043</v>
      </c>
      <c r="B11" s="6" t="s">
        <v>20</v>
      </c>
      <c r="C11" s="6"/>
      <c r="D11" s="55">
        <f>8.98*2</f>
        <v>17.96</v>
      </c>
      <c r="E11" s="10">
        <f>D11*E9</f>
        <v>8.98</v>
      </c>
      <c r="F11" s="8"/>
      <c r="G11" s="2"/>
      <c r="H11" s="2"/>
      <c r="I11" s="2"/>
      <c r="J11" s="2"/>
      <c r="K11" s="3"/>
      <c r="L11" s="4">
        <f>K11+J11+I11+H11+G11+F11+E11</f>
        <v>8.98</v>
      </c>
    </row>
    <row r="12" spans="1:12">
      <c r="A12" s="52"/>
      <c r="B12" s="6"/>
      <c r="C12" s="6"/>
      <c r="D12" s="7"/>
      <c r="E12" s="10"/>
      <c r="F12" s="8"/>
      <c r="G12" s="2"/>
      <c r="H12" s="2"/>
      <c r="I12" s="2"/>
      <c r="J12" s="2"/>
      <c r="K12" s="3"/>
      <c r="L12" s="4"/>
    </row>
    <row r="13" spans="1:12">
      <c r="A13" s="52"/>
      <c r="B13" s="6"/>
      <c r="C13" s="6"/>
      <c r="D13" s="7"/>
      <c r="E13" s="10"/>
      <c r="F13" s="8"/>
      <c r="G13" s="2"/>
      <c r="H13" s="2"/>
      <c r="I13" s="10"/>
      <c r="J13" s="2"/>
      <c r="K13" s="3"/>
      <c r="L13" s="4"/>
    </row>
    <row r="14" spans="1:12">
      <c r="A14" s="52"/>
      <c r="B14" s="6"/>
      <c r="C14" s="6"/>
      <c r="D14" s="7"/>
      <c r="E14" s="10"/>
      <c r="F14" s="8"/>
      <c r="G14" s="2"/>
      <c r="H14" s="2"/>
      <c r="I14" s="2"/>
      <c r="J14" s="2"/>
      <c r="K14" s="3"/>
      <c r="L14" s="4"/>
    </row>
    <row r="15" spans="1:12">
      <c r="A15" s="52"/>
      <c r="B15" s="6"/>
      <c r="C15" s="6"/>
      <c r="D15" s="7"/>
      <c r="E15" s="10"/>
      <c r="F15" s="8"/>
      <c r="G15" s="2"/>
      <c r="H15" s="2"/>
      <c r="I15" s="2"/>
      <c r="J15" s="2"/>
      <c r="K15" s="3"/>
      <c r="L15" s="4"/>
    </row>
    <row r="16" spans="1:12">
      <c r="A16" s="52"/>
      <c r="B16" s="6"/>
      <c r="C16" s="6"/>
      <c r="D16" s="7"/>
      <c r="E16" s="10"/>
      <c r="F16" s="8"/>
      <c r="G16" s="2"/>
      <c r="H16" s="2"/>
      <c r="I16" s="2"/>
      <c r="J16" s="2"/>
      <c r="K16" s="3"/>
      <c r="L16" s="4"/>
    </row>
    <row r="17" spans="1:12">
      <c r="A17" s="52"/>
      <c r="B17" s="6"/>
      <c r="C17" s="6"/>
      <c r="D17" s="7"/>
      <c r="E17" s="10"/>
      <c r="F17" s="8"/>
      <c r="G17" s="2"/>
      <c r="H17" s="2"/>
      <c r="I17" s="2"/>
      <c r="J17" s="2"/>
      <c r="K17" s="3"/>
      <c r="L17" s="4"/>
    </row>
    <row r="18" spans="1:12">
      <c r="A18" s="52"/>
      <c r="B18" s="6"/>
      <c r="C18" s="6"/>
      <c r="D18" s="7"/>
      <c r="E18" s="10"/>
      <c r="F18" s="8"/>
      <c r="G18" s="2"/>
      <c r="H18" s="2"/>
      <c r="I18" s="2"/>
      <c r="J18" s="2"/>
      <c r="K18" s="3"/>
      <c r="L18" s="4"/>
    </row>
    <row r="19" spans="1:12">
      <c r="A19" s="52"/>
      <c r="B19" s="6"/>
      <c r="C19" s="6"/>
      <c r="D19" s="7"/>
      <c r="E19" s="10"/>
      <c r="F19" s="8"/>
      <c r="G19" s="2"/>
      <c r="H19" s="2"/>
      <c r="J19" s="2"/>
      <c r="K19" s="3"/>
      <c r="L19" s="4"/>
    </row>
    <row r="20" spans="1:12">
      <c r="A20" s="12"/>
      <c r="B20" s="1"/>
      <c r="C20" s="21"/>
      <c r="D20" s="11"/>
      <c r="E20" s="10"/>
      <c r="F20" s="8"/>
      <c r="G20" s="2"/>
      <c r="H20" s="2"/>
      <c r="I20" s="2"/>
      <c r="J20" s="2"/>
      <c r="K20" s="3"/>
      <c r="L20" s="4"/>
    </row>
    <row r="21" spans="1:12">
      <c r="A21" s="12"/>
      <c r="B21" s="1"/>
      <c r="C21" s="21"/>
      <c r="D21" s="11"/>
      <c r="E21" s="10"/>
      <c r="F21" s="8"/>
      <c r="G21" s="2"/>
      <c r="H21" s="2"/>
      <c r="I21" s="2"/>
      <c r="J21" s="2"/>
      <c r="K21" s="3"/>
      <c r="L21" s="4"/>
    </row>
    <row r="22" spans="1:12">
      <c r="A22" s="13" t="s">
        <v>12</v>
      </c>
      <c r="B22" s="14"/>
      <c r="C22" s="22"/>
      <c r="D22" s="57">
        <f t="shared" ref="D22:L22" si="0">SUM(D10:D21)</f>
        <v>17.96</v>
      </c>
      <c r="E22" s="16">
        <f t="shared" si="0"/>
        <v>8.98</v>
      </c>
      <c r="F22" s="16">
        <f t="shared" si="0"/>
        <v>0</v>
      </c>
      <c r="G22" s="16">
        <f t="shared" si="0"/>
        <v>0</v>
      </c>
      <c r="H22" s="16">
        <f t="shared" si="0"/>
        <v>0</v>
      </c>
      <c r="I22" s="16">
        <f t="shared" si="0"/>
        <v>0</v>
      </c>
      <c r="J22" s="16">
        <f t="shared" si="0"/>
        <v>0</v>
      </c>
      <c r="K22" s="16">
        <f t="shared" si="0"/>
        <v>0</v>
      </c>
      <c r="L22" s="16">
        <f t="shared" si="0"/>
        <v>8.98</v>
      </c>
    </row>
    <row r="23" spans="1:12">
      <c r="A23" s="26"/>
      <c r="B23" s="27"/>
      <c r="C23" s="28"/>
      <c r="D23" s="27"/>
      <c r="E23" s="27"/>
      <c r="F23" s="27"/>
      <c r="G23" s="27"/>
      <c r="H23" s="27"/>
      <c r="I23" s="27"/>
      <c r="J23" s="27"/>
      <c r="K23" s="27"/>
      <c r="L23" s="27"/>
    </row>
    <row r="24" spans="1:12">
      <c r="A24" s="26"/>
      <c r="B24" s="27" t="s">
        <v>16</v>
      </c>
      <c r="C24" s="28"/>
      <c r="D24" s="27"/>
      <c r="E24" s="27"/>
      <c r="F24" s="27"/>
      <c r="G24" s="27"/>
      <c r="H24" s="27"/>
      <c r="I24" s="27"/>
      <c r="J24" s="27"/>
      <c r="K24" s="27"/>
      <c r="L24" s="27"/>
    </row>
    <row r="25" spans="1:12">
      <c r="A25" s="26"/>
      <c r="B25" s="27"/>
      <c r="C25" s="28"/>
      <c r="D25" s="27"/>
      <c r="E25" s="27"/>
      <c r="F25" s="27"/>
      <c r="G25" s="27"/>
      <c r="H25" s="27"/>
      <c r="I25" s="27"/>
      <c r="J25" s="27"/>
      <c r="K25" s="27"/>
      <c r="L25" s="27"/>
    </row>
    <row r="26" spans="1:12">
      <c r="A26" s="26"/>
      <c r="B26" s="27" t="s">
        <v>17</v>
      </c>
      <c r="C26" s="29"/>
      <c r="D26" s="29"/>
      <c r="E26" s="29"/>
      <c r="F26" s="29"/>
      <c r="G26" s="29"/>
      <c r="H26" s="30"/>
      <c r="I26" s="30" t="s">
        <v>18</v>
      </c>
      <c r="J26" s="29"/>
      <c r="K26" s="29"/>
      <c r="L26" s="27"/>
    </row>
    <row r="27" spans="1:12">
      <c r="A27" s="26"/>
      <c r="B27" s="27"/>
      <c r="C27" s="28"/>
      <c r="D27" s="27"/>
      <c r="E27" s="27"/>
      <c r="F27" s="27"/>
      <c r="G27" s="27"/>
      <c r="H27" s="30"/>
      <c r="I27" s="30"/>
      <c r="J27" s="27"/>
      <c r="K27" s="27"/>
      <c r="L27" s="27"/>
    </row>
  </sheetData>
  <mergeCells count="4">
    <mergeCell ref="A8:C8"/>
    <mergeCell ref="G8:K8"/>
    <mergeCell ref="A1:L1"/>
    <mergeCell ref="A2:L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2010-11-22T13:47:56Z</cp:lastPrinted>
  <dcterms:created xsi:type="dcterms:W3CDTF">1997-07-25T20:25:37Z</dcterms:created>
  <dcterms:modified xsi:type="dcterms:W3CDTF">2010-11-29T13:37:05Z</dcterms:modified>
</cp:coreProperties>
</file>