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TREASURER!$A$2:$B$123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08" i="1"/>
  <c r="B93"/>
  <c r="B89"/>
  <c r="B88"/>
  <c r="B30"/>
  <c r="B14"/>
  <c r="B10"/>
  <c r="B16"/>
  <c r="B9"/>
  <c r="B70"/>
  <c r="B47"/>
  <c r="B37"/>
  <c r="B32"/>
  <c r="B114"/>
  <c r="B74"/>
  <c r="B104"/>
  <c r="B110" s="1"/>
  <c r="B62"/>
  <c r="B81"/>
  <c r="B57"/>
  <c r="B76" l="1"/>
  <c r="B91"/>
  <c r="B95" s="1"/>
  <c r="B38"/>
  <c r="B18"/>
  <c r="B12"/>
  <c r="B19" l="1"/>
</calcChain>
</file>

<file path=xl/sharedStrings.xml><?xml version="1.0" encoding="utf-8"?>
<sst xmlns="http://schemas.openxmlformats.org/spreadsheetml/2006/main" count="91" uniqueCount="78">
  <si>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</si>
  <si>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</si>
  <si>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</si>
  <si>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</si>
  <si>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</si>
  <si>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</si>
  <si>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</si>
  <si>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</si>
  <si>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</si>
  <si>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</si>
  <si>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</si>
  <si>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</si>
  <si>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</si>
  <si>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</si>
  <si>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</si>
  <si>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</si>
  <si>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</si>
  <si>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</si>
  <si>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</si>
  <si>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</si>
  <si>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</si>
  <si>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</si>
  <si>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</si>
  <si>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</si>
  <si>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</si>
  <si>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</si>
  <si>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</si>
  <si>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</si>
  <si>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</si>
  <si>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</si>
  <si>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</si>
  <si>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</si>
  <si>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</si>
  <si>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</si>
  <si>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</si>
  <si>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</si>
  <si>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</si>
  <si>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</si>
  <si>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</si>
  <si>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</si>
  <si>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</si>
  <si>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</si>
  <si>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</si>
  <si>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</si>
  <si>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</si>
  <si>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</si>
  <si>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</si>
  <si>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</si>
  <si>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</si>
  <si>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</si>
  <si>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</si>
  <si>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</si>
  <si>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</si>
  <si>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</si>
  <si>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</si>
  <si>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</si>
  <si>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</si>
  <si>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</si>
  <si>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</si>
  <si>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</si>
  <si>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</si>
  <si>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</si>
  <si>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</si>
  <si>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</si>
  <si>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</si>
  <si>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</si>
  <si>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</si>
  <si>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 CD pool 11/2/10-4/01/11- .17%</t>
  </si>
  <si>
    <t>PSDLAF-CD-GBC  Bank 11/2/10-6/15/11- .20%</t>
  </si>
  <si>
    <t>PSDLAF-CD-State Bank India 11/2/10-9/30/11- .35%</t>
  </si>
  <si>
    <t>PSDLAF-CD-Tennessee Bank 11/2/10-11/2/11- .55%</t>
  </si>
  <si>
    <t>Lunch Sales and Receipts</t>
  </si>
  <si>
    <t>February 2011- Summary</t>
  </si>
  <si>
    <t>PSDLAF -CD</t>
  </si>
  <si>
    <t>SkillsUSA-Receipts</t>
  </si>
  <si>
    <t>NTHS-Receipts</t>
  </si>
  <si>
    <t>Less SkillsUSA-disbursements-checks/fees</t>
  </si>
  <si>
    <t>Less NTHS-disbursements-checks/fees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</si>
</sst>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/>
    <xf numFmtId="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3"/>
  <sheetViews>
    <sheetView showGridLines="0" tabSelected="1" topLeftCell="A103" zoomScale="97" zoomScaleNormal="97" workbookViewId="0">
      <selection activeCell="A113" sqref="A113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6" t="s">
        <v>41</v>
      </c>
      <c r="B2" s="36"/>
    </row>
    <row r="3" spans="1:3" s="2" customFormat="1">
      <c r="A3" s="36" t="s">
        <v>29</v>
      </c>
      <c r="B3" s="36"/>
      <c r="C3" s="2" t="s">
        <v>0</v>
      </c>
    </row>
    <row r="4" spans="1:3" s="2" customFormat="1">
      <c r="A4" s="37" t="s">
        <v>72</v>
      </c>
      <c r="B4" s="37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42220.65</v>
      </c>
    </row>
    <row r="8" spans="1:3">
      <c r="A8" s="6" t="s">
        <v>12</v>
      </c>
      <c r="B8" s="8"/>
    </row>
    <row r="9" spans="1:3">
      <c r="A9" s="9" t="s">
        <v>5</v>
      </c>
      <c r="B9" s="8">
        <f>437821.83+83218+79.22+380-110921-355</f>
        <v>410223.05</v>
      </c>
    </row>
    <row r="10" spans="1:3">
      <c r="A10" s="9" t="s">
        <v>6</v>
      </c>
      <c r="B10" s="8">
        <f>4645.52+261.12+192.18+9619.56+3112.28</f>
        <v>17830.66</v>
      </c>
    </row>
    <row r="11" spans="1:3">
      <c r="A11" s="9" t="s">
        <v>33</v>
      </c>
      <c r="B11" s="10">
        <v>2849.6</v>
      </c>
    </row>
    <row r="12" spans="1:3">
      <c r="A12" s="9" t="s">
        <v>7</v>
      </c>
      <c r="B12" s="8">
        <f>SUM(B9:B11)</f>
        <v>430903.30999999994</v>
      </c>
    </row>
    <row r="13" spans="1:3">
      <c r="A13" s="6" t="s">
        <v>8</v>
      </c>
      <c r="B13" s="8"/>
    </row>
    <row r="14" spans="1:3">
      <c r="A14" s="1" t="s">
        <v>62</v>
      </c>
      <c r="B14" s="8">
        <f>750.21+45</f>
        <v>795.21</v>
      </c>
    </row>
    <row r="15" spans="1:3">
      <c r="A15" s="1" t="s">
        <v>44</v>
      </c>
      <c r="B15" s="8">
        <v>11991.57</v>
      </c>
    </row>
    <row r="16" spans="1:3">
      <c r="A16" s="1" t="s">
        <v>9</v>
      </c>
      <c r="B16" s="8">
        <f>226.65+4000+7768.76+111+125+48+37</f>
        <v>12316.41</v>
      </c>
    </row>
    <row r="17" spans="1:4">
      <c r="A17" s="1" t="s">
        <v>46</v>
      </c>
      <c r="B17" s="10">
        <v>347000</v>
      </c>
    </row>
    <row r="18" spans="1:4">
      <c r="A18" s="1" t="s">
        <v>23</v>
      </c>
      <c r="B18" s="8">
        <f>SUM(B14:B17)</f>
        <v>372103.19</v>
      </c>
    </row>
    <row r="19" spans="1:4">
      <c r="A19" s="11" t="s">
        <v>10</v>
      </c>
      <c r="B19" s="12">
        <f>B7+B12-B18</f>
        <v>101020.76999999996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829696.12</v>
      </c>
    </row>
    <row r="23" spans="1:4">
      <c r="A23" s="6" t="s">
        <v>12</v>
      </c>
      <c r="B23" s="15"/>
    </row>
    <row r="24" spans="1:4">
      <c r="A24" s="9" t="s">
        <v>45</v>
      </c>
      <c r="B24" s="15">
        <v>347000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v>0.89</v>
      </c>
    </row>
    <row r="27" spans="1:4">
      <c r="A27" s="1" t="s">
        <v>21</v>
      </c>
      <c r="B27" s="15">
        <v>12591.88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77549</v>
      </c>
    </row>
    <row r="30" spans="1:4">
      <c r="A30" s="1" t="s">
        <v>30</v>
      </c>
      <c r="B30" s="15">
        <f>84168.99+4149</f>
        <v>88317.99</v>
      </c>
    </row>
    <row r="31" spans="1:4">
      <c r="A31" s="1" t="s">
        <v>17</v>
      </c>
      <c r="B31" s="22">
        <v>7768.76</v>
      </c>
    </row>
    <row r="32" spans="1:4">
      <c r="A32" s="9" t="s">
        <v>53</v>
      </c>
      <c r="B32" s="15">
        <f>SUM(B24:B31)</f>
        <v>533228.52</v>
      </c>
    </row>
    <row r="33" spans="1:4">
      <c r="A33" s="6" t="s">
        <v>8</v>
      </c>
      <c r="B33" s="15"/>
    </row>
    <row r="34" spans="1:4">
      <c r="A34" s="1" t="s">
        <v>13</v>
      </c>
      <c r="B34" s="15">
        <v>204048.07</v>
      </c>
    </row>
    <row r="35" spans="1:4">
      <c r="A35" s="1" t="s">
        <v>42</v>
      </c>
      <c r="B35" s="15">
        <v>276504.98</v>
      </c>
    </row>
    <row r="36" spans="1:4">
      <c r="A36" s="1" t="s">
        <v>39</v>
      </c>
      <c r="B36" s="22">
        <v>0</v>
      </c>
    </row>
    <row r="37" spans="1:4">
      <c r="A37" s="1" t="s">
        <v>54</v>
      </c>
      <c r="B37" s="22">
        <f>SUM(B34:B36)</f>
        <v>480553.05</v>
      </c>
    </row>
    <row r="38" spans="1:4">
      <c r="A38" s="11" t="s">
        <v>14</v>
      </c>
      <c r="B38" s="26">
        <f>SUM(B22+B32-B37)</f>
        <v>882371.59000000008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567.05999999999995</v>
      </c>
    </row>
    <row r="41" spans="1:4">
      <c r="A41" s="28" t="s">
        <v>52</v>
      </c>
      <c r="B41" s="30">
        <v>382804.53</v>
      </c>
    </row>
    <row r="42" spans="1:4">
      <c r="A42" s="28" t="s">
        <v>66</v>
      </c>
      <c r="B42" s="30">
        <v>100000</v>
      </c>
    </row>
    <row r="43" spans="1:4">
      <c r="A43" s="28" t="s">
        <v>67</v>
      </c>
      <c r="B43" s="30">
        <v>100000</v>
      </c>
    </row>
    <row r="44" spans="1:4">
      <c r="A44" s="28" t="s">
        <v>68</v>
      </c>
      <c r="B44" s="30">
        <v>100000</v>
      </c>
    </row>
    <row r="45" spans="1:4">
      <c r="A45" s="28" t="s">
        <v>69</v>
      </c>
      <c r="B45" s="30">
        <v>99000</v>
      </c>
    </row>
    <row r="46" spans="1:4">
      <c r="A46" s="28" t="s">
        <v>70</v>
      </c>
      <c r="B46" s="31">
        <v>100000</v>
      </c>
    </row>
    <row r="47" spans="1:4">
      <c r="A47" s="32"/>
      <c r="B47" s="31">
        <f>SUM(B40:B46)</f>
        <v>882371.59000000008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105299.54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0.01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105299.54999999999</v>
      </c>
    </row>
    <row r="58" spans="1:2">
      <c r="A58" s="11"/>
      <c r="B58" s="8"/>
    </row>
    <row r="59" spans="1:2">
      <c r="A59" s="28" t="s">
        <v>49</v>
      </c>
      <c r="B59" s="33">
        <v>165.58</v>
      </c>
    </row>
    <row r="60" spans="1:2">
      <c r="A60" s="28" t="s">
        <v>50</v>
      </c>
      <c r="B60" s="34">
        <v>105133.97</v>
      </c>
    </row>
    <row r="61" spans="1:2">
      <c r="A61" s="28" t="s">
        <v>61</v>
      </c>
      <c r="B61" s="35">
        <v>0</v>
      </c>
    </row>
    <row r="62" spans="1:2">
      <c r="A62" s="28"/>
      <c r="B62" s="35">
        <f>SUM(B59:B61)</f>
        <v>105299.55</v>
      </c>
    </row>
    <row r="63" spans="1:2">
      <c r="A63" s="11"/>
    </row>
    <row r="64" spans="1:2">
      <c r="A64" s="21" t="s">
        <v>65</v>
      </c>
      <c r="B64" s="15"/>
    </row>
    <row r="65" spans="1:3">
      <c r="A65" s="11" t="s">
        <v>27</v>
      </c>
      <c r="B65" s="15">
        <v>138422.04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0</v>
      </c>
    </row>
    <row r="69" spans="1:3">
      <c r="A69" s="1" t="s">
        <v>18</v>
      </c>
      <c r="B69" s="22">
        <v>1250</v>
      </c>
    </row>
    <row r="70" spans="1:3">
      <c r="A70" s="1" t="s">
        <v>7</v>
      </c>
      <c r="B70" s="15">
        <f>SUM(B68:B69)</f>
        <v>1250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25857.27</v>
      </c>
    </row>
    <row r="74" spans="1:3">
      <c r="B74" s="15">
        <f>SUM(B72:B73)</f>
        <v>25857.27</v>
      </c>
    </row>
    <row r="75" spans="1:3">
      <c r="B75" s="22"/>
    </row>
    <row r="76" spans="1:3">
      <c r="A76" s="11" t="s">
        <v>28</v>
      </c>
      <c r="B76" s="16">
        <f>B65+B70-B74</f>
        <v>113814.77</v>
      </c>
      <c r="C76" s="13"/>
    </row>
    <row r="77" spans="1:3">
      <c r="A77" s="11"/>
      <c r="B77" s="15"/>
    </row>
    <row r="78" spans="1:3">
      <c r="A78" s="28" t="s">
        <v>32</v>
      </c>
      <c r="B78" s="29">
        <v>0.1</v>
      </c>
    </row>
    <row r="79" spans="1:3">
      <c r="A79" s="28" t="s">
        <v>36</v>
      </c>
      <c r="B79" s="30">
        <v>113814.77</v>
      </c>
    </row>
    <row r="80" spans="1:3">
      <c r="A80" s="28" t="s">
        <v>73</v>
      </c>
      <c r="B80" s="31">
        <v>0</v>
      </c>
    </row>
    <row r="81" spans="1:3">
      <c r="A81" s="28"/>
      <c r="B81" s="31">
        <f>SUM(B78:B80)</f>
        <v>113814.87000000001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16510.45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71</v>
      </c>
      <c r="B88" s="15">
        <f>4409.92+1412.8+122.35-95.3-237.7-20.3</f>
        <v>5591.77</v>
      </c>
    </row>
    <row r="89" spans="1:3">
      <c r="A89" s="1" t="s">
        <v>34</v>
      </c>
      <c r="B89" s="15">
        <f>111+125+48+37+226.65+4000+7768.76</f>
        <v>12316.41</v>
      </c>
    </row>
    <row r="90" spans="1:3">
      <c r="A90" s="1" t="s">
        <v>59</v>
      </c>
      <c r="B90" s="22">
        <v>2.2000000000000002</v>
      </c>
    </row>
    <row r="91" spans="1:3">
      <c r="A91" s="1" t="s">
        <v>7</v>
      </c>
      <c r="B91" s="15">
        <f>SUM(B88:B90)</f>
        <v>17910.38</v>
      </c>
    </row>
    <row r="92" spans="1:3">
      <c r="A92" s="6" t="s">
        <v>35</v>
      </c>
      <c r="B92" s="15">
        <v>1976.24</v>
      </c>
    </row>
    <row r="93" spans="1:3">
      <c r="A93" s="1" t="s">
        <v>40</v>
      </c>
      <c r="B93" s="15">
        <f>5098.82+9619.56+3112.28</f>
        <v>17830.66</v>
      </c>
    </row>
    <row r="94" spans="1:3">
      <c r="B94" s="15"/>
    </row>
    <row r="95" spans="1:3">
      <c r="A95" s="11" t="s">
        <v>10</v>
      </c>
      <c r="B95" s="16">
        <f>SUM(B85+B91-B92-B93)</f>
        <v>14613.93</v>
      </c>
      <c r="C95" s="13"/>
    </row>
    <row r="96" spans="1:3">
      <c r="A96" s="11"/>
    </row>
    <row r="97" spans="1:2">
      <c r="A97" s="21" t="s">
        <v>60</v>
      </c>
      <c r="B97" s="15"/>
    </row>
    <row r="98" spans="1:2">
      <c r="A98" s="11" t="s">
        <v>4</v>
      </c>
      <c r="B98" s="15">
        <v>3269.99</v>
      </c>
    </row>
    <row r="99" spans="1:2">
      <c r="A99" s="6" t="s">
        <v>19</v>
      </c>
      <c r="B99" s="23"/>
    </row>
    <row r="100" spans="1:2">
      <c r="B100" s="15"/>
    </row>
    <row r="101" spans="1:2">
      <c r="A101" s="1" t="s">
        <v>74</v>
      </c>
      <c r="B101" s="15">
        <v>882.44</v>
      </c>
    </row>
    <row r="102" spans="1:2">
      <c r="A102" s="1" t="s">
        <v>75</v>
      </c>
      <c r="B102" s="15">
        <v>0</v>
      </c>
    </row>
    <row r="103" spans="1:2">
      <c r="A103" s="1" t="s">
        <v>59</v>
      </c>
      <c r="B103" s="22">
        <v>0.37</v>
      </c>
    </row>
    <row r="104" spans="1:2">
      <c r="A104" s="1" t="s">
        <v>7</v>
      </c>
      <c r="B104" s="15">
        <f>SUM(B101:B103)</f>
        <v>882.81000000000006</v>
      </c>
    </row>
    <row r="105" spans="1:2">
      <c r="B105" s="15"/>
    </row>
    <row r="106" spans="1:2">
      <c r="A106" s="9" t="s">
        <v>76</v>
      </c>
      <c r="B106" s="15">
        <v>1180.71</v>
      </c>
    </row>
    <row r="107" spans="1:2">
      <c r="A107" s="9" t="s">
        <v>77</v>
      </c>
      <c r="B107" s="22">
        <v>0</v>
      </c>
    </row>
    <row r="108" spans="1:2">
      <c r="B108" s="15">
        <f>SUM(B106:B107)</f>
        <v>1180.71</v>
      </c>
    </row>
    <row r="109" spans="1:2">
      <c r="B109" s="15"/>
    </row>
    <row r="110" spans="1:2">
      <c r="A110" s="11" t="s">
        <v>10</v>
      </c>
      <c r="B110" s="16">
        <f>B98+B104-B108</f>
        <v>2972.09</v>
      </c>
    </row>
    <row r="111" spans="1:2">
      <c r="A111" s="11"/>
      <c r="B111" s="15"/>
    </row>
    <row r="112" spans="1:2">
      <c r="A112" s="28" t="s">
        <v>63</v>
      </c>
      <c r="B112" s="38">
        <v>2118.11</v>
      </c>
    </row>
    <row r="113" spans="1:2">
      <c r="A113" s="28" t="s">
        <v>64</v>
      </c>
      <c r="B113" s="39">
        <v>853.98</v>
      </c>
    </row>
    <row r="114" spans="1:2">
      <c r="A114" s="28"/>
      <c r="B114" s="38">
        <f>SUM(B112:B113)</f>
        <v>2972.09</v>
      </c>
    </row>
    <row r="115" spans="1:2">
      <c r="A115" s="17"/>
      <c r="B115" s="27"/>
    </row>
    <row r="116" spans="1:2">
      <c r="A116" s="24" t="s">
        <v>1</v>
      </c>
      <c r="B116" s="25"/>
    </row>
    <row r="117" spans="1:2">
      <c r="A117" s="24"/>
      <c r="B117" s="25"/>
    </row>
    <row r="118" spans="1:2">
      <c r="A118" s="24"/>
      <c r="B118" s="25"/>
    </row>
    <row r="119" spans="1:2">
      <c r="A119" s="24" t="s">
        <v>37</v>
      </c>
      <c r="B119" s="25"/>
    </row>
    <row r="120" spans="1:2">
      <c r="A120" s="24" t="s">
        <v>2</v>
      </c>
      <c r="B120" s="25"/>
    </row>
    <row r="121" spans="1:2">
      <c r="A121" s="24"/>
      <c r="B121" s="25"/>
    </row>
    <row r="122" spans="1:2">
      <c r="A122" s="24"/>
      <c r="B122" s="25"/>
    </row>
    <row r="123" spans="1:2">
      <c r="A123" s="24" t="s">
        <v>3</v>
      </c>
      <c r="B123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2010-12-02T17:52:28Z</cp:lastPrinted>
  <dcterms:created xsi:type="dcterms:W3CDTF">1997-08-12T17:26:54Z</dcterms:created>
  <dcterms:modified xsi:type="dcterms:W3CDTF">2011-03-03T19:54:13Z</dcterms:modified>
</cp:coreProperties>
</file>