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876" yWindow="240" windowWidth="9696" windowHeight="6996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definedNames>
    <definedName name="_xlnm.Print_Area" localSheetId="1">Fairview!$A$1:$G$32</definedName>
  </definedNames>
  <calcPr calcId="125725"/>
</workbook>
</file>

<file path=xl/calcChain.xml><?xml version="1.0" encoding="utf-8"?>
<calcChain xmlns="http://schemas.openxmlformats.org/spreadsheetml/2006/main">
  <c r="G11" i="11"/>
  <c r="G11" i="6"/>
  <c r="G11" i="5"/>
  <c r="G11" i="4"/>
  <c r="G18" i="15"/>
  <c r="G11"/>
  <c r="G11" i="3"/>
  <c r="G11" i="2"/>
  <c r="G11" i="1"/>
  <c r="G27" s="1"/>
  <c r="E9" i="13"/>
  <c r="E9" i="15"/>
  <c r="E18" s="1"/>
  <c r="A11"/>
  <c r="E11"/>
  <c r="B13"/>
  <c r="B14"/>
  <c r="B15"/>
  <c r="D25"/>
  <c r="F25"/>
  <c r="D11" i="11"/>
  <c r="A11" i="3"/>
  <c r="D11" i="6"/>
  <c r="D11" i="5"/>
  <c r="E9" i="14"/>
  <c r="A11"/>
  <c r="E11"/>
  <c r="B13"/>
  <c r="B14"/>
  <c r="B15"/>
  <c r="E23"/>
  <c r="D24"/>
  <c r="E24"/>
  <c r="F24"/>
  <c r="D11" i="13"/>
  <c r="A11"/>
  <c r="B13"/>
  <c r="B14"/>
  <c r="B15"/>
  <c r="D24"/>
  <c r="F24"/>
  <c r="D11" i="9"/>
  <c r="D25" s="1"/>
  <c r="D11" i="4"/>
  <c r="A11"/>
  <c r="E9" i="11"/>
  <c r="E11" s="1"/>
  <c r="E9" i="2"/>
  <c r="E11" s="1"/>
  <c r="E11" i="1"/>
  <c r="E27" s="1"/>
  <c r="F27"/>
  <c r="D27"/>
  <c r="B15" i="2"/>
  <c r="B14"/>
  <c r="B13"/>
  <c r="A11"/>
  <c r="F28"/>
  <c r="D28"/>
  <c r="E9" i="3"/>
  <c r="E11" s="1"/>
  <c r="B15"/>
  <c r="B14"/>
  <c r="B13"/>
  <c r="F25"/>
  <c r="D25"/>
  <c r="E9" i="4"/>
  <c r="B15"/>
  <c r="B14"/>
  <c r="B13"/>
  <c r="F25"/>
  <c r="D25"/>
  <c r="E9" i="5"/>
  <c r="E11" s="1"/>
  <c r="B15"/>
  <c r="B14"/>
  <c r="B13"/>
  <c r="A11"/>
  <c r="F24"/>
  <c r="D24"/>
  <c r="E9" i="6"/>
  <c r="E11" s="1"/>
  <c r="E23"/>
  <c r="B15"/>
  <c r="B14"/>
  <c r="B13"/>
  <c r="A11"/>
  <c r="F24"/>
  <c r="D24"/>
  <c r="A11" i="11"/>
  <c r="F22"/>
  <c r="D22"/>
  <c r="E9" i="9"/>
  <c r="B15"/>
  <c r="B14"/>
  <c r="B13"/>
  <c r="A11"/>
  <c r="F25"/>
  <c r="E9" i="10"/>
  <c r="E11" s="1"/>
  <c r="G11" s="1"/>
  <c r="B15"/>
  <c r="B14"/>
  <c r="B13"/>
  <c r="A11"/>
  <c r="F24"/>
  <c r="D24"/>
  <c r="E11" i="9" l="1"/>
  <c r="G11" s="1"/>
  <c r="G25" s="1"/>
  <c r="E11" i="13"/>
  <c r="G11" s="1"/>
  <c r="G24" s="1"/>
  <c r="E24"/>
  <c r="G24" i="14"/>
  <c r="G11"/>
  <c r="E11" i="4"/>
  <c r="E25" s="1"/>
  <c r="G28" i="2"/>
  <c r="E28"/>
  <c r="E25" i="9"/>
  <c r="G24" i="10"/>
  <c r="E24"/>
  <c r="G25" i="4"/>
  <c r="E25" i="3"/>
  <c r="G25"/>
  <c r="E25" i="15"/>
  <c r="G25"/>
  <c r="E24" i="6"/>
  <c r="G24"/>
  <c r="E24" i="5"/>
  <c r="G24"/>
  <c r="E22" i="11"/>
  <c r="G22"/>
</calcChain>
</file>

<file path=xl/sharedStrings.xml><?xml version="1.0" encoding="utf-8"?>
<sst xmlns="http://schemas.openxmlformats.org/spreadsheetml/2006/main" count="266" uniqueCount="64">
  <si>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</si>
  <si>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</si>
  <si>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</si>
  <si>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</si>
  <si>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</si>
  <si>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</si>
  <si>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</si>
  <si>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</si>
  <si>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</si>
  <si>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</si>
  <si>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</si>
  <si>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</si>
  <si>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</si>
  <si>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</si>
  <si>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</si>
  <si>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</si>
  <si>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</si>
  <si>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</si>
  <si>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</si>
  <si>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</si>
  <si>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</si>
  <si>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</si>
  <si>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</si>
  <si>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</si>
  <si>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</si>
  <si>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</si>
  <si>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</si>
  <si>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</si>
  <si>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</si>
  <si>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</si>
  <si>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Loretta Price</t>
  </si>
  <si>
    <t>Mr. Robert Heath</t>
  </si>
  <si>
    <t>Sam Ring</t>
  </si>
  <si>
    <t>10-2310-581</t>
  </si>
  <si>
    <t>Andrew Foyle</t>
  </si>
  <si>
    <t>8330 Keefer Rd, Fairview, PA  16417</t>
  </si>
  <si>
    <t>358 Circuit St, Waterford, PA  16441</t>
  </si>
  <si>
    <t>708 Richardson Dr, Lake City, PA  16423</t>
  </si>
  <si>
    <t>9165 Townhall Rd, Wattsburg, PA 16442</t>
  </si>
  <si>
    <t>William Kaliszewski</t>
  </si>
  <si>
    <t>555 Smithson Ave, Erie, PA 16511</t>
  </si>
  <si>
    <t>Millcreek Township School District</t>
  </si>
  <si>
    <t>Barbara Gainer</t>
  </si>
  <si>
    <t>3878 Davison Rd, Harbor Creek, PA 16421</t>
  </si>
  <si>
    <t>9869 Route 6, Union City, PA  16438</t>
  </si>
  <si>
    <t>PO Box 85,  East Springfield, PA  16411</t>
  </si>
  <si>
    <t>Michele Campbell</t>
  </si>
  <si>
    <t>Fort LeBoeuf School District</t>
  </si>
  <si>
    <t>34 East 9th St, Waterford, PA  16441</t>
  </si>
  <si>
    <t>James Bucksbee</t>
  </si>
  <si>
    <t>5187 W. West Rd, McKean, PA  16426</t>
  </si>
  <si>
    <t>General McLane School District</t>
  </si>
  <si>
    <t>Terry Scutella</t>
  </si>
  <si>
    <t>4055 W 30th St, Erie, PA  16506</t>
  </si>
  <si>
    <t>Agenda review with Director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</si>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</sst>
</file>

<file path=xl/styles.xml><?xml version="1.0" encoding="utf-8"?>
<styleSheet xmlns="http://schemas.openxmlformats.org/spreadsheetml/2006/main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indexed="1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3" fillId="2" borderId="5" xfId="0" applyFont="1" applyFill="1" applyBorder="1"/>
    <xf numFmtId="0" fontId="3" fillId="0" borderId="0" xfId="0" applyFont="1" applyAlignment="1">
      <alignment horizontal="center"/>
    </xf>
    <xf numFmtId="14" fontId="3" fillId="0" borderId="0" xfId="0" applyNumberFormat="1" applyFont="1"/>
    <xf numFmtId="0" fontId="4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164" fontId="1" fillId="2" borderId="6" xfId="0" quotePrefix="1" applyNumberFormat="1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5" xfId="0" applyFont="1" applyFill="1" applyBorder="1"/>
    <xf numFmtId="0" fontId="6" fillId="0" borderId="0" xfId="0" applyFont="1" applyAlignment="1">
      <alignment horizontal="center"/>
    </xf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8" fillId="0" borderId="0" xfId="0" applyFont="1" applyBorder="1"/>
    <xf numFmtId="0" fontId="3" fillId="0" borderId="3" xfId="0" applyFont="1" applyBorder="1" applyAlignment="1">
      <alignment horizontal="left"/>
    </xf>
    <xf numFmtId="1" fontId="3" fillId="3" borderId="6" xfId="0" applyNumberFormat="1" applyFont="1" applyFill="1" applyBorder="1" applyAlignment="1" applyProtection="1">
      <alignment horizontal="right"/>
      <protection locked="0"/>
    </xf>
    <xf numFmtId="0" fontId="3" fillId="3" borderId="6" xfId="0" applyFont="1" applyFill="1" applyBorder="1" applyAlignment="1" applyProtection="1">
      <alignment horizontal="right"/>
      <protection locked="0"/>
    </xf>
    <xf numFmtId="165" fontId="3" fillId="0" borderId="2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>
      <selection activeCell="A12" sqref="A12"/>
    </sheetView>
  </sheetViews>
  <sheetFormatPr defaultColWidth="12.5546875" defaultRowHeight="13.8"/>
  <cols>
    <col min="1" max="1" width="12.5546875" style="45"/>
    <col min="2" max="2" width="12.5546875" style="5"/>
    <col min="3" max="3" width="12.5546875" style="6"/>
    <col min="4" max="16384" width="12.5546875" style="5"/>
  </cols>
  <sheetData>
    <row r="1" spans="1:7" s="3" customFormat="1">
      <c r="A1" s="2" t="s">
        <v>26</v>
      </c>
      <c r="B1" s="2"/>
      <c r="C1" s="2"/>
      <c r="D1" s="2"/>
      <c r="E1" s="2"/>
      <c r="F1" s="2"/>
      <c r="G1" s="2"/>
    </row>
    <row r="2" spans="1:7" s="3" customFormat="1">
      <c r="A2" s="2" t="s">
        <v>27</v>
      </c>
      <c r="B2" s="2"/>
      <c r="C2" s="2"/>
      <c r="D2" s="2"/>
      <c r="E2" s="2"/>
      <c r="F2" s="2"/>
      <c r="G2" s="2"/>
    </row>
    <row r="4" spans="1:7" s="5" customFormat="1">
      <c r="A4" s="4" t="s">
        <v>13</v>
      </c>
      <c r="C4" s="6"/>
    </row>
    <row r="5" spans="1:7" s="5" customFormat="1">
      <c r="A5" s="4" t="s">
        <v>14</v>
      </c>
      <c r="C5" s="6"/>
    </row>
    <row r="7" spans="1:7" s="5" customFormat="1">
      <c r="A7" s="7"/>
      <c r="B7" s="8"/>
      <c r="C7" s="9"/>
      <c r="D7" s="10"/>
      <c r="E7" s="7" t="s">
        <v>9</v>
      </c>
      <c r="F7" s="10" t="s">
        <v>33</v>
      </c>
      <c r="G7" s="10"/>
    </row>
    <row r="8" spans="1:7" s="5" customFormat="1">
      <c r="A8" s="11" t="s">
        <v>0</v>
      </c>
      <c r="B8" s="12"/>
      <c r="C8" s="13"/>
      <c r="D8" s="14" t="s">
        <v>1</v>
      </c>
      <c r="E8" s="15"/>
      <c r="F8" s="16" t="s">
        <v>55</v>
      </c>
      <c r="G8" s="17" t="s">
        <v>8</v>
      </c>
    </row>
    <row r="9" spans="1:7" s="5" customFormat="1">
      <c r="A9" s="18" t="s">
        <v>2</v>
      </c>
      <c r="B9" s="18" t="s">
        <v>3</v>
      </c>
      <c r="C9" s="18" t="s">
        <v>4</v>
      </c>
      <c r="D9" s="18" t="s">
        <v>5</v>
      </c>
      <c r="E9" s="19">
        <v>0.5</v>
      </c>
      <c r="F9" s="20" t="s">
        <v>56</v>
      </c>
      <c r="G9" s="21" t="s">
        <v>7</v>
      </c>
    </row>
    <row r="10" spans="1:7" s="5" customFormat="1">
      <c r="A10" s="22"/>
      <c r="B10" s="23"/>
      <c r="C10" s="23"/>
      <c r="D10" s="24"/>
      <c r="E10" s="25"/>
      <c r="F10" s="26"/>
      <c r="G10" s="27"/>
    </row>
    <row r="11" spans="1:7" s="5" customFormat="1">
      <c r="A11" s="28">
        <v>39071</v>
      </c>
      <c r="B11" s="23" t="s">
        <v>12</v>
      </c>
      <c r="C11" s="23"/>
      <c r="D11" s="24">
        <v>0</v>
      </c>
      <c r="E11" s="25">
        <f>D11*0.36</f>
        <v>0</v>
      </c>
      <c r="F11" s="26">
        <v>0</v>
      </c>
      <c r="G11" s="27">
        <f>SUM(E11:F11)</f>
        <v>0</v>
      </c>
    </row>
    <row r="12" spans="1:7" s="5" customFormat="1">
      <c r="A12" s="22"/>
      <c r="B12" s="23"/>
      <c r="C12" s="23"/>
      <c r="D12" s="24"/>
      <c r="E12" s="25"/>
      <c r="F12" s="26"/>
      <c r="G12" s="27"/>
    </row>
    <row r="13" spans="1:7" s="5" customFormat="1">
      <c r="A13" s="22"/>
      <c r="B13" s="23" t="s">
        <v>18</v>
      </c>
      <c r="C13" s="23"/>
      <c r="D13" s="24"/>
      <c r="E13" s="25"/>
      <c r="F13" s="26"/>
      <c r="G13" s="27"/>
    </row>
    <row r="14" spans="1:7" s="5" customFormat="1">
      <c r="A14" s="22"/>
      <c r="B14" s="23" t="s">
        <v>16</v>
      </c>
      <c r="C14" s="23"/>
      <c r="D14" s="24"/>
      <c r="E14" s="25"/>
      <c r="F14" s="26"/>
      <c r="G14" s="27"/>
    </row>
    <row r="15" spans="1:7" s="5" customFormat="1">
      <c r="A15" s="22"/>
      <c r="B15" s="23" t="s">
        <v>17</v>
      </c>
      <c r="C15" s="23"/>
      <c r="D15" s="24"/>
      <c r="E15" s="25"/>
      <c r="F15" s="26"/>
      <c r="G15" s="27"/>
    </row>
    <row r="16" spans="1:7" s="5" customFormat="1">
      <c r="A16" s="22"/>
      <c r="B16" s="23"/>
      <c r="C16" s="23"/>
      <c r="D16" s="24"/>
      <c r="E16" s="25"/>
      <c r="F16" s="26"/>
      <c r="G16" s="27"/>
    </row>
    <row r="17" spans="1:7" s="5" customFormat="1">
      <c r="A17" s="22"/>
      <c r="B17" s="23"/>
      <c r="C17" s="23"/>
      <c r="D17" s="24"/>
      <c r="E17" s="25"/>
      <c r="F17" s="26"/>
      <c r="G17" s="27"/>
    </row>
    <row r="18" spans="1:7" s="5" customFormat="1">
      <c r="A18" s="29"/>
      <c r="B18" s="30"/>
      <c r="C18" s="23"/>
      <c r="D18" s="31"/>
      <c r="E18" s="25"/>
      <c r="F18" s="26"/>
      <c r="G18" s="27"/>
    </row>
    <row r="19" spans="1:7" s="5" customFormat="1">
      <c r="A19" s="29"/>
      <c r="B19" s="23"/>
      <c r="C19" s="23"/>
      <c r="D19" s="24"/>
      <c r="E19" s="25"/>
      <c r="F19" s="26"/>
      <c r="G19" s="27"/>
    </row>
    <row r="20" spans="1:7" s="5" customFormat="1">
      <c r="A20" s="29"/>
      <c r="B20" s="30"/>
      <c r="C20" s="23"/>
      <c r="D20" s="31"/>
      <c r="E20" s="25"/>
      <c r="F20" s="26"/>
      <c r="G20" s="27"/>
    </row>
    <row r="21" spans="1:7" s="5" customFormat="1">
      <c r="A21" s="32"/>
      <c r="B21" s="30"/>
      <c r="C21" s="23"/>
      <c r="D21" s="31"/>
      <c r="E21" s="25"/>
      <c r="G21" s="27"/>
    </row>
    <row r="22" spans="1:7" s="5" customFormat="1">
      <c r="A22" s="33"/>
      <c r="B22" s="30"/>
      <c r="C22" s="34"/>
      <c r="D22" s="31"/>
      <c r="E22" s="25"/>
      <c r="F22" s="26"/>
      <c r="G22" s="27"/>
    </row>
    <row r="23" spans="1:7" s="5" customFormat="1">
      <c r="A23" s="33"/>
      <c r="B23" s="30"/>
      <c r="C23" s="34"/>
      <c r="D23" s="31"/>
      <c r="E23" s="25"/>
      <c r="F23" s="26"/>
      <c r="G23" s="27"/>
    </row>
    <row r="24" spans="1:7" s="5" customFormat="1">
      <c r="A24" s="33"/>
      <c r="B24" s="30"/>
      <c r="C24" s="34"/>
      <c r="D24" s="31"/>
      <c r="E24" s="25"/>
      <c r="F24" s="26"/>
      <c r="G24" s="27"/>
    </row>
    <row r="25" spans="1:7" s="5" customFormat="1">
      <c r="A25" s="33"/>
      <c r="B25" s="30"/>
      <c r="C25" s="34"/>
      <c r="D25" s="31"/>
      <c r="E25" s="25"/>
      <c r="F25" s="26"/>
      <c r="G25" s="27"/>
    </row>
    <row r="26" spans="1:7" s="5" customFormat="1">
      <c r="A26" s="33"/>
      <c r="B26" s="30"/>
      <c r="C26" s="34"/>
      <c r="D26" s="31"/>
      <c r="E26" s="25"/>
      <c r="F26" s="26"/>
      <c r="G26" s="27"/>
    </row>
    <row r="27" spans="1:7" s="5" customFormat="1">
      <c r="A27" s="35" t="s">
        <v>6</v>
      </c>
      <c r="B27" s="36"/>
      <c r="C27" s="37"/>
      <c r="D27" s="38">
        <f t="shared" ref="D27:G27" si="0">SUM(D10:D26)</f>
        <v>0</v>
      </c>
      <c r="E27" s="39">
        <f t="shared" si="0"/>
        <v>0</v>
      </c>
      <c r="F27" s="39">
        <f t="shared" si="0"/>
        <v>0</v>
      </c>
      <c r="G27" s="39">
        <f t="shared" si="0"/>
        <v>0</v>
      </c>
    </row>
    <row r="28" spans="1:7" s="5" customFormat="1">
      <c r="A28" s="40"/>
      <c r="B28" s="41"/>
      <c r="C28" s="42"/>
      <c r="D28" s="41"/>
      <c r="E28" s="41"/>
      <c r="F28" s="41"/>
      <c r="G28" s="41"/>
    </row>
    <row r="29" spans="1:7" s="5" customFormat="1">
      <c r="A29" s="40"/>
      <c r="B29" s="41" t="s">
        <v>10</v>
      </c>
      <c r="C29" s="42"/>
      <c r="D29" s="41"/>
      <c r="E29" s="41"/>
      <c r="F29" s="41"/>
      <c r="G29" s="41"/>
    </row>
    <row r="30" spans="1:7" s="5" customFormat="1">
      <c r="A30" s="40"/>
      <c r="B30" s="41"/>
      <c r="C30" s="42"/>
      <c r="D30" s="41"/>
      <c r="E30" s="41"/>
      <c r="F30" s="41"/>
      <c r="G30" s="41"/>
    </row>
    <row r="31" spans="1:7" s="5" customFormat="1">
      <c r="A31" s="40"/>
      <c r="B31" s="43" t="s">
        <v>11</v>
      </c>
      <c r="C31" s="44"/>
      <c r="D31" s="44"/>
      <c r="E31" s="44"/>
      <c r="F31" s="44"/>
      <c r="G31" s="41"/>
    </row>
    <row r="32" spans="1:7" s="5" customFormat="1">
      <c r="A32" s="40"/>
      <c r="B32" s="41"/>
      <c r="C32" s="42"/>
      <c r="D32" s="41"/>
      <c r="E32" s="41"/>
      <c r="F32" s="41"/>
      <c r="G32" s="41"/>
    </row>
    <row r="38" spans="1:3" s="5" customFormat="1">
      <c r="A38" s="45"/>
      <c r="B38" s="46"/>
      <c r="C38" s="6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2"/>
  <sheetViews>
    <sheetView zoomScaleNormal="100" workbookViewId="0">
      <selection activeCell="E8" sqref="E8"/>
    </sheetView>
  </sheetViews>
  <sheetFormatPr defaultColWidth="13.21875" defaultRowHeight="13.8"/>
  <cols>
    <col min="1" max="1" width="13.21875" style="49"/>
    <col min="2" max="2" width="13.21875" style="48"/>
    <col min="3" max="3" width="13.21875" style="50"/>
    <col min="4" max="16384" width="13.21875" style="48"/>
  </cols>
  <sheetData>
    <row r="1" spans="1:7">
      <c r="A1" s="47" t="s">
        <v>26</v>
      </c>
      <c r="B1" s="47"/>
      <c r="C1" s="47"/>
      <c r="D1" s="47"/>
      <c r="E1" s="47"/>
      <c r="F1" s="47"/>
      <c r="G1" s="47"/>
    </row>
    <row r="2" spans="1:7">
      <c r="A2" s="47" t="s">
        <v>27</v>
      </c>
      <c r="B2" s="47"/>
      <c r="C2" s="47"/>
      <c r="D2" s="47"/>
      <c r="E2" s="47"/>
      <c r="F2" s="47"/>
      <c r="G2" s="47"/>
    </row>
    <row r="4" spans="1:7" ht="18.75" customHeight="1">
      <c r="A4" s="49" t="s">
        <v>13</v>
      </c>
      <c r="B4" s="48" t="s">
        <v>34</v>
      </c>
      <c r="C4" s="50" t="s">
        <v>35</v>
      </c>
    </row>
    <row r="5" spans="1:7" ht="18.75" customHeight="1">
      <c r="A5" s="49" t="s">
        <v>14</v>
      </c>
      <c r="B5" s="48" t="s">
        <v>15</v>
      </c>
    </row>
    <row r="7" spans="1:7">
      <c r="A7" s="51"/>
      <c r="B7" s="52"/>
      <c r="C7" s="53"/>
      <c r="D7" s="54"/>
      <c r="E7" s="51" t="s">
        <v>58</v>
      </c>
      <c r="F7" s="55"/>
      <c r="G7" s="54"/>
    </row>
    <row r="8" spans="1:7">
      <c r="A8" s="56" t="s">
        <v>0</v>
      </c>
      <c r="B8" s="57"/>
      <c r="C8" s="58"/>
      <c r="D8" s="59" t="s">
        <v>1</v>
      </c>
      <c r="E8" s="60"/>
      <c r="F8" s="61" t="s">
        <v>55</v>
      </c>
      <c r="G8" s="62" t="s">
        <v>8</v>
      </c>
    </row>
    <row r="9" spans="1:7">
      <c r="A9" s="63" t="s">
        <v>2</v>
      </c>
      <c r="B9" s="63" t="s">
        <v>3</v>
      </c>
      <c r="C9" s="63" t="s">
        <v>4</v>
      </c>
      <c r="D9" s="63" t="s">
        <v>5</v>
      </c>
      <c r="E9" s="64">
        <f>'Board mileage-master'!E9</f>
        <v>0.5</v>
      </c>
      <c r="F9" s="65" t="s">
        <v>56</v>
      </c>
      <c r="G9" s="66" t="s">
        <v>7</v>
      </c>
    </row>
    <row r="10" spans="1:7">
      <c r="A10" s="67"/>
      <c r="B10" s="68"/>
      <c r="C10" s="68"/>
      <c r="D10" s="69"/>
      <c r="E10" s="1"/>
      <c r="F10" s="70"/>
      <c r="G10" s="71"/>
    </row>
    <row r="11" spans="1:7">
      <c r="A11" s="72">
        <f>'Board mileage-master'!A11</f>
        <v>39071</v>
      </c>
      <c r="B11" s="68" t="s">
        <v>12</v>
      </c>
      <c r="C11" s="68"/>
      <c r="D11" s="73">
        <v>25</v>
      </c>
      <c r="E11" s="1">
        <f>E9*D11</f>
        <v>12.5</v>
      </c>
      <c r="F11" s="70">
        <v>0</v>
      </c>
      <c r="G11" s="71">
        <f>SUM(E11:F11)</f>
        <v>12.5</v>
      </c>
    </row>
    <row r="12" spans="1:7">
      <c r="A12" s="67"/>
      <c r="B12" s="68"/>
      <c r="C12" s="68"/>
      <c r="D12" s="69"/>
      <c r="E12" s="1"/>
      <c r="F12" s="70"/>
      <c r="G12" s="71"/>
    </row>
    <row r="13" spans="1:7">
      <c r="A13" s="67"/>
      <c r="B13" s="68" t="str">
        <f>'Board mileage-master'!B13:B15</f>
        <v>Please enter all other meetings attended</v>
      </c>
      <c r="C13" s="68"/>
      <c r="D13" s="69"/>
      <c r="E13" s="1"/>
      <c r="F13" s="70"/>
      <c r="G13" s="71"/>
    </row>
    <row r="14" spans="1:7">
      <c r="A14" s="67"/>
      <c r="B14" s="68" t="str">
        <f>'Board mileage-master'!B14</f>
        <v>and any travel related expenses incurred</v>
      </c>
      <c r="C14" s="68"/>
      <c r="D14" s="69"/>
      <c r="E14" s="1"/>
      <c r="F14" s="70"/>
      <c r="G14" s="71"/>
    </row>
    <row r="15" spans="1:7">
      <c r="A15" s="67"/>
      <c r="B15" s="68" t="str">
        <f>'Board mileage-master'!B15</f>
        <v>for which you request reimbursement.</v>
      </c>
      <c r="C15" s="68"/>
      <c r="D15" s="69"/>
      <c r="E15" s="1"/>
      <c r="F15" s="70"/>
      <c r="G15" s="71"/>
    </row>
    <row r="16" spans="1:7">
      <c r="A16" s="67"/>
      <c r="B16" s="68"/>
      <c r="C16" s="68"/>
      <c r="D16" s="69"/>
      <c r="E16" s="1"/>
      <c r="F16" s="70"/>
      <c r="G16" s="71"/>
    </row>
    <row r="17" spans="1:7">
      <c r="A17" s="67"/>
      <c r="B17" s="68"/>
      <c r="C17" s="68"/>
      <c r="D17" s="69"/>
      <c r="E17" s="1"/>
      <c r="F17" s="70"/>
      <c r="G17" s="71"/>
    </row>
    <row r="18" spans="1:7">
      <c r="A18" s="67"/>
      <c r="B18" s="68"/>
      <c r="C18" s="68"/>
      <c r="D18" s="69"/>
      <c r="E18" s="1"/>
      <c r="F18" s="70"/>
      <c r="G18" s="71"/>
    </row>
    <row r="19" spans="1:7">
      <c r="A19" s="67"/>
      <c r="B19" s="68"/>
      <c r="C19" s="68"/>
      <c r="D19" s="69"/>
      <c r="E19" s="1"/>
      <c r="F19" s="70"/>
      <c r="G19" s="71"/>
    </row>
    <row r="20" spans="1:7">
      <c r="A20" s="67"/>
      <c r="B20" s="68"/>
      <c r="C20" s="68"/>
      <c r="D20" s="69"/>
      <c r="E20" s="1"/>
      <c r="F20" s="70"/>
      <c r="G20" s="71"/>
    </row>
    <row r="21" spans="1:7">
      <c r="A21" s="74"/>
      <c r="B21" s="75"/>
      <c r="C21" s="68"/>
      <c r="D21" s="69"/>
      <c r="E21" s="1"/>
      <c r="F21" s="70"/>
      <c r="G21" s="71"/>
    </row>
    <row r="22" spans="1:7" ht="11.25" customHeight="1">
      <c r="A22" s="76"/>
      <c r="C22" s="77"/>
      <c r="E22" s="1"/>
      <c r="F22" s="70"/>
      <c r="G22" s="71"/>
    </row>
    <row r="23" spans="1:7">
      <c r="A23" s="78"/>
      <c r="B23" s="75"/>
      <c r="C23" s="79"/>
      <c r="D23" s="80"/>
      <c r="E23" s="1"/>
      <c r="F23" s="70"/>
      <c r="G23" s="71"/>
    </row>
    <row r="24" spans="1:7">
      <c r="A24" s="78"/>
      <c r="B24" s="75"/>
      <c r="C24" s="79"/>
      <c r="D24" s="80"/>
      <c r="E24" s="1"/>
      <c r="F24" s="70"/>
      <c r="G24" s="71"/>
    </row>
    <row r="25" spans="1:7">
      <c r="A25" s="78"/>
      <c r="B25" s="75"/>
      <c r="C25" s="79"/>
      <c r="D25" s="80"/>
      <c r="E25" s="1"/>
      <c r="F25" s="70"/>
      <c r="G25" s="71"/>
    </row>
    <row r="26" spans="1:7">
      <c r="A26" s="78"/>
      <c r="B26" s="75"/>
      <c r="C26" s="79"/>
      <c r="D26" s="80"/>
      <c r="E26" s="1"/>
      <c r="F26" s="70"/>
      <c r="G26" s="71"/>
    </row>
    <row r="27" spans="1:7">
      <c r="A27" s="78"/>
      <c r="B27" s="75"/>
      <c r="C27" s="79"/>
      <c r="D27" s="80"/>
      <c r="E27" s="1"/>
      <c r="F27" s="70"/>
      <c r="G27" s="71"/>
    </row>
    <row r="28" spans="1:7">
      <c r="A28" s="81" t="s">
        <v>6</v>
      </c>
      <c r="B28" s="82"/>
      <c r="C28" s="83"/>
      <c r="D28" s="84">
        <f t="shared" ref="D28:G28" si="0">SUM(D10:D27)</f>
        <v>25</v>
      </c>
      <c r="E28" s="85">
        <f t="shared" si="0"/>
        <v>12.5</v>
      </c>
      <c r="F28" s="85">
        <f t="shared" si="0"/>
        <v>0</v>
      </c>
      <c r="G28" s="86">
        <f t="shared" si="0"/>
        <v>12.5</v>
      </c>
    </row>
    <row r="29" spans="1:7">
      <c r="A29" s="87"/>
      <c r="B29" s="88"/>
      <c r="C29" s="89"/>
      <c r="D29" s="88"/>
      <c r="E29" s="88"/>
      <c r="F29" s="88"/>
      <c r="G29" s="88"/>
    </row>
    <row r="30" spans="1:7">
      <c r="A30" s="87"/>
      <c r="B30" s="88" t="s">
        <v>10</v>
      </c>
      <c r="C30" s="89"/>
      <c r="D30" s="88"/>
      <c r="E30" s="88"/>
      <c r="F30" s="88"/>
      <c r="G30" s="88"/>
    </row>
    <row r="31" spans="1:7">
      <c r="A31" s="87"/>
      <c r="B31" s="88"/>
      <c r="C31" s="89"/>
      <c r="D31" s="88"/>
      <c r="E31" s="88"/>
      <c r="F31" s="88"/>
      <c r="G31" s="88"/>
    </row>
    <row r="32" spans="1:7">
      <c r="A32" s="87"/>
      <c r="B32" s="88" t="s">
        <v>11</v>
      </c>
      <c r="C32" s="90"/>
      <c r="D32" s="90"/>
      <c r="E32" s="90"/>
      <c r="F32" s="90"/>
      <c r="G32" s="88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scale="92" orientation="landscape" r:id="rId1"/>
  <headerFooter alignWithMargins="0">
    <oddHeader>&amp;R&amp;"Palatino,Regular"]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36"/>
  <sheetViews>
    <sheetView workbookViewId="0">
      <selection activeCell="E8" sqref="E8"/>
    </sheetView>
  </sheetViews>
  <sheetFormatPr defaultColWidth="14.109375" defaultRowHeight="13.8"/>
  <cols>
    <col min="1" max="1" width="14.109375" style="45"/>
    <col min="2" max="2" width="14.109375" style="5"/>
    <col min="3" max="3" width="14.109375" style="6"/>
    <col min="4" max="16384" width="14.109375" style="5"/>
  </cols>
  <sheetData>
    <row r="1" spans="1:7">
      <c r="A1" s="91" t="s">
        <v>26</v>
      </c>
      <c r="B1" s="91"/>
      <c r="C1" s="91"/>
      <c r="D1" s="91"/>
      <c r="E1" s="91"/>
      <c r="F1" s="91"/>
      <c r="G1" s="91"/>
    </row>
    <row r="2" spans="1:7">
      <c r="A2" s="91" t="s">
        <v>27</v>
      </c>
      <c r="B2" s="91"/>
      <c r="C2" s="91"/>
      <c r="D2" s="91"/>
      <c r="E2" s="91"/>
      <c r="F2" s="91"/>
      <c r="G2" s="91"/>
    </row>
    <row r="4" spans="1:7" ht="18.75" customHeight="1">
      <c r="A4" s="45" t="s">
        <v>13</v>
      </c>
      <c r="B4" s="5" t="s">
        <v>28</v>
      </c>
      <c r="C4" s="6" t="s">
        <v>36</v>
      </c>
    </row>
    <row r="5" spans="1:7" ht="18.75" customHeight="1">
      <c r="A5" s="45" t="s">
        <v>14</v>
      </c>
      <c r="B5" s="5" t="s">
        <v>19</v>
      </c>
    </row>
    <row r="7" spans="1:7">
      <c r="A7" s="7"/>
      <c r="B7" s="8"/>
      <c r="C7" s="9"/>
      <c r="D7" s="10"/>
      <c r="E7" s="7" t="s">
        <v>59</v>
      </c>
      <c r="F7" s="92"/>
      <c r="G7" s="10"/>
    </row>
    <row r="8" spans="1:7">
      <c r="A8" s="11" t="s">
        <v>0</v>
      </c>
      <c r="B8" s="12"/>
      <c r="C8" s="13"/>
      <c r="D8" s="14" t="s">
        <v>1</v>
      </c>
      <c r="E8" s="15"/>
      <c r="F8" s="93" t="s">
        <v>55</v>
      </c>
      <c r="G8" s="17" t="s">
        <v>8</v>
      </c>
    </row>
    <row r="9" spans="1:7">
      <c r="A9" s="18" t="s">
        <v>2</v>
      </c>
      <c r="B9" s="18" t="s">
        <v>3</v>
      </c>
      <c r="C9" s="18" t="s">
        <v>4</v>
      </c>
      <c r="D9" s="18" t="s">
        <v>5</v>
      </c>
      <c r="E9" s="19">
        <f>'Board mileage-master'!E9</f>
        <v>0.5</v>
      </c>
      <c r="F9" s="20" t="s">
        <v>56</v>
      </c>
      <c r="G9" s="21" t="s">
        <v>7</v>
      </c>
    </row>
    <row r="10" spans="1:7">
      <c r="A10" s="22"/>
      <c r="B10" s="23"/>
      <c r="C10" s="23"/>
      <c r="D10" s="24"/>
      <c r="E10" s="25"/>
      <c r="F10" s="94"/>
      <c r="G10" s="27"/>
    </row>
    <row r="11" spans="1:7">
      <c r="A11" s="95">
        <f>'Board mileage-master'!A11</f>
        <v>39071</v>
      </c>
      <c r="B11" s="23" t="s">
        <v>12</v>
      </c>
      <c r="C11" s="23"/>
      <c r="D11" s="96">
        <v>18</v>
      </c>
      <c r="E11" s="25">
        <f>E9*D11</f>
        <v>9</v>
      </c>
      <c r="F11" s="94">
        <v>0</v>
      </c>
      <c r="G11" s="27">
        <f>SUM(E11:F11)</f>
        <v>9</v>
      </c>
    </row>
    <row r="12" spans="1:7">
      <c r="A12" s="22"/>
      <c r="B12" s="23"/>
      <c r="C12" s="23"/>
      <c r="D12" s="96"/>
      <c r="E12" s="25"/>
      <c r="F12" s="94"/>
      <c r="G12" s="27"/>
    </row>
    <row r="13" spans="1:7">
      <c r="A13" s="22"/>
      <c r="B13" s="23" t="str">
        <f>'Board mileage-master'!B13:B15</f>
        <v>Please enter all other meetings attended</v>
      </c>
      <c r="C13" s="23"/>
      <c r="D13" s="96"/>
      <c r="E13" s="25"/>
      <c r="F13" s="94"/>
      <c r="G13" s="27"/>
    </row>
    <row r="14" spans="1:7">
      <c r="A14" s="22"/>
      <c r="B14" s="23" t="str">
        <f>'Board mileage-master'!B14</f>
        <v>and any travel related expenses incurred</v>
      </c>
      <c r="C14" s="23"/>
      <c r="D14" s="96"/>
      <c r="E14" s="25"/>
      <c r="F14" s="94"/>
      <c r="G14" s="27"/>
    </row>
    <row r="15" spans="1:7">
      <c r="A15" s="22"/>
      <c r="B15" s="23" t="str">
        <f>'Board mileage-master'!B15</f>
        <v>for which you request reimbursement.</v>
      </c>
      <c r="C15" s="23"/>
      <c r="D15" s="96"/>
      <c r="E15" s="25"/>
      <c r="F15" s="94"/>
      <c r="G15" s="27"/>
    </row>
    <row r="16" spans="1:7">
      <c r="A16" s="22"/>
      <c r="B16" s="23"/>
      <c r="C16" s="23"/>
      <c r="D16" s="96"/>
      <c r="E16" s="25"/>
      <c r="F16" s="94"/>
      <c r="G16" s="27"/>
    </row>
    <row r="17" spans="1:7">
      <c r="A17" s="22"/>
      <c r="B17" s="23"/>
      <c r="C17" s="23"/>
      <c r="D17" s="96"/>
      <c r="E17" s="25"/>
      <c r="F17" s="94"/>
      <c r="G17" s="27"/>
    </row>
    <row r="18" spans="1:7">
      <c r="A18" s="29"/>
      <c r="B18" s="23"/>
      <c r="C18" s="23"/>
      <c r="D18" s="96"/>
      <c r="E18" s="25"/>
      <c r="F18" s="94"/>
      <c r="G18" s="27"/>
    </row>
    <row r="19" spans="1:7">
      <c r="A19" s="32"/>
      <c r="B19" s="23"/>
      <c r="C19" s="23"/>
      <c r="D19" s="96"/>
      <c r="E19" s="25"/>
      <c r="F19" s="94"/>
      <c r="G19" s="27"/>
    </row>
    <row r="20" spans="1:7">
      <c r="A20" s="32"/>
      <c r="B20" s="30"/>
      <c r="C20" s="34"/>
      <c r="D20" s="31"/>
      <c r="E20" s="25"/>
      <c r="F20" s="94"/>
      <c r="G20" s="27"/>
    </row>
    <row r="21" spans="1:7">
      <c r="A21" s="29"/>
      <c r="B21" s="30"/>
      <c r="C21" s="34"/>
      <c r="D21" s="31"/>
      <c r="E21" s="25"/>
      <c r="F21" s="94"/>
      <c r="G21" s="27"/>
    </row>
    <row r="22" spans="1:7">
      <c r="A22" s="33"/>
      <c r="B22" s="30"/>
      <c r="C22" s="34"/>
      <c r="D22" s="31"/>
      <c r="E22" s="25"/>
      <c r="F22" s="94"/>
      <c r="G22" s="27"/>
    </row>
    <row r="23" spans="1:7">
      <c r="A23" s="33"/>
      <c r="B23" s="30"/>
      <c r="C23" s="34"/>
      <c r="D23" s="31"/>
      <c r="E23" s="25"/>
      <c r="F23" s="94"/>
      <c r="G23" s="27"/>
    </row>
    <row r="24" spans="1:7">
      <c r="A24" s="33"/>
      <c r="B24" s="30"/>
      <c r="C24" s="34"/>
      <c r="D24" s="31"/>
      <c r="E24" s="25"/>
      <c r="F24" s="94"/>
      <c r="G24" s="27"/>
    </row>
    <row r="25" spans="1:7">
      <c r="A25" s="35" t="s">
        <v>6</v>
      </c>
      <c r="B25" s="36"/>
      <c r="C25" s="37"/>
      <c r="D25" s="38">
        <f t="shared" ref="D25:G25" si="0">SUM(D10:D24)</f>
        <v>18</v>
      </c>
      <c r="E25" s="39">
        <f t="shared" si="0"/>
        <v>9</v>
      </c>
      <c r="F25" s="39">
        <f t="shared" si="0"/>
        <v>0</v>
      </c>
      <c r="G25" s="39">
        <f t="shared" si="0"/>
        <v>9</v>
      </c>
    </row>
    <row r="26" spans="1:7">
      <c r="A26" s="40"/>
      <c r="B26" s="41"/>
      <c r="C26" s="42"/>
      <c r="D26" s="41"/>
      <c r="E26" s="41"/>
      <c r="F26" s="41"/>
      <c r="G26" s="41"/>
    </row>
    <row r="27" spans="1:7">
      <c r="A27" s="40"/>
      <c r="B27" s="41" t="s">
        <v>10</v>
      </c>
      <c r="C27" s="42"/>
      <c r="D27" s="41"/>
      <c r="E27" s="41"/>
      <c r="F27" s="41"/>
      <c r="G27" s="41"/>
    </row>
    <row r="28" spans="1:7">
      <c r="A28" s="40"/>
      <c r="B28" s="41"/>
      <c r="C28" s="42"/>
      <c r="D28" s="41"/>
      <c r="E28" s="41"/>
      <c r="F28" s="41"/>
      <c r="G28" s="41"/>
    </row>
    <row r="29" spans="1:7">
      <c r="A29" s="40"/>
      <c r="B29" s="41" t="s">
        <v>11</v>
      </c>
      <c r="C29" s="44"/>
      <c r="D29" s="44"/>
      <c r="E29" s="44"/>
      <c r="F29" s="44"/>
      <c r="G29" s="41"/>
    </row>
    <row r="36" spans="2:2">
      <c r="B36" s="9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1" bottom="1" header="0.36" footer="0.5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9"/>
  <sheetViews>
    <sheetView topLeftCell="A4" workbookViewId="0">
      <selection activeCell="E8" sqref="E8"/>
    </sheetView>
  </sheetViews>
  <sheetFormatPr defaultColWidth="13" defaultRowHeight="13.8"/>
  <cols>
    <col min="1" max="1" width="13" style="45"/>
    <col min="2" max="2" width="14.88671875" style="5" customWidth="1"/>
    <col min="3" max="3" width="13" style="6"/>
    <col min="4" max="16384" width="13" style="5"/>
  </cols>
  <sheetData>
    <row r="1" spans="1:7">
      <c r="A1" s="91" t="s">
        <v>26</v>
      </c>
      <c r="B1" s="91"/>
      <c r="C1" s="91"/>
      <c r="D1" s="91"/>
      <c r="E1" s="91"/>
      <c r="F1" s="91"/>
      <c r="G1" s="91"/>
    </row>
    <row r="2" spans="1:7">
      <c r="A2" s="91" t="s">
        <v>27</v>
      </c>
      <c r="B2" s="91"/>
      <c r="C2" s="91"/>
      <c r="D2" s="91"/>
      <c r="E2" s="91"/>
      <c r="F2" s="91"/>
      <c r="G2" s="91"/>
    </row>
    <row r="4" spans="1:7" ht="18.75" customHeight="1">
      <c r="A4" s="45" t="s">
        <v>13</v>
      </c>
      <c r="B4" s="5" t="s">
        <v>49</v>
      </c>
      <c r="C4" s="6" t="s">
        <v>50</v>
      </c>
    </row>
    <row r="5" spans="1:7" ht="18.75" customHeight="1">
      <c r="A5" s="45" t="s">
        <v>14</v>
      </c>
      <c r="B5" s="5" t="s">
        <v>51</v>
      </c>
    </row>
    <row r="7" spans="1:7">
      <c r="A7" s="7"/>
      <c r="B7" s="8"/>
      <c r="C7" s="9"/>
      <c r="D7" s="10"/>
      <c r="E7" s="7" t="s">
        <v>60</v>
      </c>
      <c r="F7" s="92"/>
      <c r="G7" s="10"/>
    </row>
    <row r="8" spans="1:7">
      <c r="A8" s="11" t="s">
        <v>0</v>
      </c>
      <c r="B8" s="12"/>
      <c r="C8" s="13"/>
      <c r="D8" s="14" t="s">
        <v>1</v>
      </c>
      <c r="E8" s="15"/>
      <c r="F8" s="93" t="s">
        <v>55</v>
      </c>
      <c r="G8" s="17" t="s">
        <v>8</v>
      </c>
    </row>
    <row r="9" spans="1:7">
      <c r="A9" s="18" t="s">
        <v>2</v>
      </c>
      <c r="B9" s="18" t="s">
        <v>3</v>
      </c>
      <c r="C9" s="18" t="s">
        <v>4</v>
      </c>
      <c r="D9" s="18" t="s">
        <v>5</v>
      </c>
      <c r="E9" s="19">
        <f>'Board mileage-master'!E9</f>
        <v>0.5</v>
      </c>
      <c r="F9" s="20" t="s">
        <v>56</v>
      </c>
      <c r="G9" s="21" t="s">
        <v>7</v>
      </c>
    </row>
    <row r="10" spans="1:7">
      <c r="A10" s="22"/>
      <c r="B10" s="23"/>
      <c r="C10" s="23"/>
      <c r="D10" s="24"/>
      <c r="E10" s="25"/>
      <c r="F10" s="94"/>
      <c r="G10" s="27"/>
    </row>
    <row r="11" spans="1:7">
      <c r="A11" s="95">
        <f>'Board mileage-master'!A11</f>
        <v>39071</v>
      </c>
      <c r="B11" s="23" t="s">
        <v>12</v>
      </c>
      <c r="C11" s="23"/>
      <c r="D11" s="98">
        <v>8</v>
      </c>
      <c r="E11" s="25">
        <f>E9*D11</f>
        <v>4</v>
      </c>
      <c r="F11" s="94">
        <v>0</v>
      </c>
      <c r="G11" s="27">
        <f>SUM(E11:F11)</f>
        <v>4</v>
      </c>
    </row>
    <row r="12" spans="1:7">
      <c r="A12" s="22"/>
      <c r="B12" s="23"/>
      <c r="C12" s="23"/>
      <c r="D12" s="24"/>
      <c r="E12" s="25"/>
      <c r="F12" s="94"/>
      <c r="G12" s="27"/>
    </row>
    <row r="13" spans="1:7">
      <c r="A13" s="22"/>
      <c r="B13" s="99" t="str">
        <f>'Board mileage-master'!B13:B15</f>
        <v>Please enter all other meetings attended</v>
      </c>
      <c r="C13" s="99"/>
      <c r="D13" s="24"/>
      <c r="E13" s="25"/>
      <c r="F13" s="94"/>
      <c r="G13" s="27"/>
    </row>
    <row r="14" spans="1:7">
      <c r="A14" s="22"/>
      <c r="B14" s="99" t="str">
        <f>'Board mileage-master'!B14</f>
        <v>and any travel related expenses incurred</v>
      </c>
      <c r="C14" s="99"/>
      <c r="D14" s="24"/>
      <c r="E14" s="25"/>
      <c r="F14" s="94"/>
      <c r="G14" s="27"/>
    </row>
    <row r="15" spans="1:7">
      <c r="A15" s="22"/>
      <c r="B15" s="99" t="str">
        <f>'Board mileage-master'!B15</f>
        <v>for which you request reimbursement.</v>
      </c>
      <c r="C15" s="99"/>
      <c r="D15" s="24"/>
      <c r="E15" s="25"/>
      <c r="F15" s="94"/>
      <c r="G15" s="27"/>
    </row>
    <row r="16" spans="1:7">
      <c r="A16" s="22"/>
      <c r="B16" s="23"/>
      <c r="C16" s="23"/>
      <c r="D16" s="24"/>
      <c r="E16" s="25"/>
      <c r="F16" s="94"/>
      <c r="G16" s="27"/>
    </row>
    <row r="17" spans="1:7">
      <c r="A17" s="22"/>
      <c r="B17" s="23"/>
      <c r="C17" s="23"/>
      <c r="D17" s="98"/>
      <c r="E17" s="25"/>
      <c r="F17" s="94"/>
      <c r="G17" s="27"/>
    </row>
    <row r="18" spans="1:7">
      <c r="A18" s="29">
        <v>39067</v>
      </c>
      <c r="B18" s="30" t="s">
        <v>54</v>
      </c>
      <c r="C18" s="23"/>
      <c r="D18" s="31">
        <v>8</v>
      </c>
      <c r="E18" s="25">
        <f>D18*E9</f>
        <v>4</v>
      </c>
      <c r="F18" s="94"/>
      <c r="G18" s="27">
        <f>SUM(E18:F18)</f>
        <v>4</v>
      </c>
    </row>
    <row r="19" spans="1:7">
      <c r="A19" s="29"/>
      <c r="B19" s="23"/>
      <c r="C19" s="23"/>
      <c r="D19" s="24"/>
      <c r="E19" s="25"/>
      <c r="F19" s="94"/>
      <c r="G19" s="27"/>
    </row>
    <row r="20" spans="1:7">
      <c r="A20" s="33"/>
      <c r="B20" s="30"/>
      <c r="C20" s="34"/>
      <c r="D20" s="31"/>
      <c r="E20" s="25"/>
      <c r="F20" s="94"/>
      <c r="G20" s="27"/>
    </row>
    <row r="21" spans="1:7">
      <c r="A21" s="33"/>
      <c r="B21" s="30"/>
      <c r="C21" s="34"/>
      <c r="D21" s="31"/>
      <c r="E21" s="25"/>
      <c r="F21" s="94"/>
      <c r="G21" s="27"/>
    </row>
    <row r="22" spans="1:7">
      <c r="A22" s="33"/>
      <c r="B22" s="30"/>
      <c r="C22" s="34"/>
      <c r="D22" s="31"/>
      <c r="E22" s="25"/>
      <c r="F22" s="94"/>
      <c r="G22" s="27"/>
    </row>
    <row r="23" spans="1:7">
      <c r="A23" s="33"/>
      <c r="B23" s="30"/>
      <c r="C23" s="34"/>
      <c r="D23" s="31"/>
      <c r="E23" s="25"/>
      <c r="F23" s="94"/>
      <c r="G23" s="27"/>
    </row>
    <row r="24" spans="1:7">
      <c r="A24" s="33"/>
      <c r="B24" s="30"/>
      <c r="C24" s="34"/>
      <c r="D24" s="31"/>
      <c r="E24" s="25"/>
      <c r="F24" s="94"/>
      <c r="G24" s="27"/>
    </row>
    <row r="25" spans="1:7">
      <c r="A25" s="35" t="s">
        <v>6</v>
      </c>
      <c r="B25" s="36"/>
      <c r="C25" s="37"/>
      <c r="D25" s="100">
        <f t="shared" ref="D25:G25" si="0">SUM(D10:D24)</f>
        <v>16</v>
      </c>
      <c r="E25" s="39">
        <f t="shared" si="0"/>
        <v>8</v>
      </c>
      <c r="F25" s="39">
        <f t="shared" si="0"/>
        <v>0</v>
      </c>
      <c r="G25" s="101">
        <f t="shared" si="0"/>
        <v>8</v>
      </c>
    </row>
    <row r="26" spans="1:7">
      <c r="A26" s="40"/>
      <c r="B26" s="41"/>
      <c r="C26" s="42"/>
      <c r="D26" s="41"/>
      <c r="E26" s="41"/>
      <c r="F26" s="41"/>
      <c r="G26" s="41"/>
    </row>
    <row r="27" spans="1:7">
      <c r="A27" s="40"/>
      <c r="B27" s="41" t="s">
        <v>10</v>
      </c>
      <c r="C27" s="42"/>
      <c r="D27" s="41"/>
      <c r="E27" s="41"/>
      <c r="F27" s="41"/>
      <c r="G27" s="41"/>
    </row>
    <row r="28" spans="1:7">
      <c r="A28" s="40"/>
      <c r="B28" s="41"/>
      <c r="C28" s="42"/>
      <c r="D28" s="41"/>
      <c r="E28" s="41"/>
      <c r="F28" s="41"/>
      <c r="G28" s="41"/>
    </row>
    <row r="29" spans="1:7">
      <c r="A29" s="40"/>
      <c r="B29" s="41" t="s">
        <v>11</v>
      </c>
      <c r="C29" s="44"/>
      <c r="D29" s="44"/>
      <c r="E29" s="44"/>
      <c r="F29" s="44"/>
      <c r="G29" s="41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E8" sqref="E8"/>
    </sheetView>
  </sheetViews>
  <sheetFormatPr defaultColWidth="13" defaultRowHeight="13.8"/>
  <cols>
    <col min="1" max="1" width="13" style="45"/>
    <col min="2" max="2" width="14.6640625" style="5" customWidth="1"/>
    <col min="3" max="3" width="13" style="6"/>
    <col min="4" max="5" width="13" style="5"/>
    <col min="6" max="6" width="17.88671875" style="5" customWidth="1"/>
    <col min="7" max="16384" width="13" style="5"/>
  </cols>
  <sheetData>
    <row r="1" spans="1:7">
      <c r="A1" s="91" t="s">
        <v>26</v>
      </c>
      <c r="B1" s="91"/>
      <c r="C1" s="91"/>
      <c r="D1" s="91"/>
      <c r="E1" s="91"/>
      <c r="F1" s="91"/>
      <c r="G1" s="91"/>
    </row>
    <row r="2" spans="1:7">
      <c r="A2" s="91" t="s">
        <v>27</v>
      </c>
      <c r="B2" s="91"/>
      <c r="C2" s="91"/>
      <c r="D2" s="91"/>
      <c r="E2" s="91"/>
      <c r="F2" s="91"/>
      <c r="G2" s="91"/>
    </row>
    <row r="4" spans="1:7" ht="18.75" customHeight="1">
      <c r="A4" s="45" t="s">
        <v>13</v>
      </c>
      <c r="B4" s="5" t="s">
        <v>31</v>
      </c>
      <c r="C4" s="6" t="s">
        <v>37</v>
      </c>
    </row>
    <row r="5" spans="1:7" ht="18.75" customHeight="1">
      <c r="A5" s="45" t="s">
        <v>14</v>
      </c>
      <c r="B5" s="5" t="s">
        <v>20</v>
      </c>
    </row>
    <row r="7" spans="1:7">
      <c r="A7" s="7"/>
      <c r="B7" s="8"/>
      <c r="C7" s="9"/>
      <c r="D7" s="10"/>
      <c r="E7" s="7" t="s">
        <v>61</v>
      </c>
      <c r="F7" s="92"/>
      <c r="G7" s="10"/>
    </row>
    <row r="8" spans="1:7">
      <c r="A8" s="11" t="s">
        <v>0</v>
      </c>
      <c r="B8" s="12"/>
      <c r="C8" s="13"/>
      <c r="D8" s="14" t="s">
        <v>1</v>
      </c>
      <c r="E8" s="15"/>
      <c r="F8" s="93" t="s">
        <v>55</v>
      </c>
      <c r="G8" s="17" t="s">
        <v>8</v>
      </c>
    </row>
    <row r="9" spans="1:7">
      <c r="A9" s="18" t="s">
        <v>2</v>
      </c>
      <c r="B9" s="18" t="s">
        <v>3</v>
      </c>
      <c r="C9" s="18" t="s">
        <v>4</v>
      </c>
      <c r="D9" s="18" t="s">
        <v>5</v>
      </c>
      <c r="E9" s="19">
        <f>'Board mileage-master'!E9</f>
        <v>0.5</v>
      </c>
      <c r="F9" s="20" t="s">
        <v>56</v>
      </c>
      <c r="G9" s="21" t="s">
        <v>7</v>
      </c>
    </row>
    <row r="10" spans="1:7">
      <c r="A10" s="22"/>
      <c r="B10" s="23"/>
      <c r="C10" s="23"/>
      <c r="D10" s="24"/>
      <c r="E10" s="25"/>
      <c r="F10" s="94"/>
      <c r="G10" s="27"/>
    </row>
    <row r="11" spans="1:7">
      <c r="A11" s="95">
        <f>'Board mileage-master'!A11</f>
        <v>39071</v>
      </c>
      <c r="B11" s="23" t="s">
        <v>12</v>
      </c>
      <c r="C11" s="23"/>
      <c r="D11" s="98">
        <f>18.67*2</f>
        <v>37.340000000000003</v>
      </c>
      <c r="E11" s="25">
        <f>E9*D11</f>
        <v>18.670000000000002</v>
      </c>
      <c r="F11" s="94">
        <v>0</v>
      </c>
      <c r="G11" s="27">
        <f>SUM(E11:F11)</f>
        <v>18.670000000000002</v>
      </c>
    </row>
    <row r="12" spans="1:7">
      <c r="A12" s="22"/>
      <c r="B12" s="23"/>
      <c r="C12" s="23"/>
      <c r="D12" s="24"/>
      <c r="E12" s="25"/>
      <c r="F12" s="94"/>
      <c r="G12" s="27"/>
    </row>
    <row r="13" spans="1:7">
      <c r="A13" s="22"/>
      <c r="B13" s="23" t="str">
        <f>'Board mileage-master'!B13:B15</f>
        <v>Please enter all other meetings attended</v>
      </c>
      <c r="C13" s="23"/>
      <c r="D13" s="24"/>
      <c r="E13" s="25"/>
      <c r="F13" s="94"/>
      <c r="G13" s="27"/>
    </row>
    <row r="14" spans="1:7">
      <c r="A14" s="22"/>
      <c r="B14" s="23" t="str">
        <f>'Board mileage-master'!B14</f>
        <v>and any travel related expenses incurred</v>
      </c>
      <c r="C14" s="23"/>
      <c r="D14" s="24"/>
      <c r="E14" s="25"/>
      <c r="F14" s="94"/>
      <c r="G14" s="27"/>
    </row>
    <row r="15" spans="1:7">
      <c r="A15" s="22"/>
      <c r="B15" s="23" t="str">
        <f>'Board mileage-master'!B15</f>
        <v>for which you request reimbursement.</v>
      </c>
      <c r="C15" s="23"/>
      <c r="D15" s="24"/>
      <c r="E15" s="25"/>
      <c r="F15" s="94"/>
      <c r="G15" s="27"/>
    </row>
    <row r="16" spans="1:7">
      <c r="A16" s="22"/>
      <c r="B16" s="23"/>
      <c r="C16" s="23"/>
      <c r="D16" s="24"/>
      <c r="E16" s="25"/>
      <c r="F16" s="94"/>
      <c r="G16" s="27"/>
    </row>
    <row r="17" spans="1:7">
      <c r="A17" s="22"/>
      <c r="B17" s="23"/>
      <c r="C17" s="23"/>
      <c r="D17" s="24"/>
      <c r="E17" s="25"/>
      <c r="F17" s="94"/>
      <c r="G17" s="27"/>
    </row>
    <row r="18" spans="1:7">
      <c r="A18" s="29"/>
      <c r="B18" s="30"/>
      <c r="C18" s="23"/>
      <c r="D18" s="31"/>
      <c r="E18" s="25"/>
      <c r="F18" s="94"/>
      <c r="G18" s="27"/>
    </row>
    <row r="19" spans="1:7">
      <c r="A19" s="29"/>
      <c r="B19" s="23"/>
      <c r="C19" s="23"/>
      <c r="D19" s="24"/>
      <c r="E19" s="25"/>
      <c r="F19" s="94"/>
      <c r="G19" s="27"/>
    </row>
    <row r="20" spans="1:7">
      <c r="A20" s="33"/>
      <c r="B20" s="30"/>
      <c r="C20" s="34"/>
      <c r="D20" s="31"/>
      <c r="E20" s="25"/>
      <c r="F20" s="94"/>
      <c r="G20" s="27"/>
    </row>
    <row r="21" spans="1:7">
      <c r="A21" s="33"/>
      <c r="B21" s="30"/>
      <c r="C21" s="34"/>
      <c r="D21" s="31"/>
      <c r="E21" s="25"/>
      <c r="F21" s="94"/>
      <c r="G21" s="27"/>
    </row>
    <row r="22" spans="1:7">
      <c r="A22" s="33"/>
      <c r="B22" s="30"/>
      <c r="C22" s="34"/>
      <c r="D22" s="31"/>
      <c r="E22" s="25"/>
      <c r="F22" s="94"/>
      <c r="G22" s="27"/>
    </row>
    <row r="23" spans="1:7">
      <c r="A23" s="33"/>
      <c r="B23" s="30"/>
      <c r="C23" s="34"/>
      <c r="D23" s="31"/>
      <c r="E23" s="25"/>
      <c r="F23" s="94"/>
      <c r="G23" s="27"/>
    </row>
    <row r="24" spans="1:7">
      <c r="A24" s="33"/>
      <c r="B24" s="30"/>
      <c r="C24" s="34"/>
      <c r="D24" s="31"/>
      <c r="E24" s="25"/>
      <c r="F24" s="94"/>
      <c r="G24" s="27"/>
    </row>
    <row r="25" spans="1:7">
      <c r="A25" s="35" t="s">
        <v>6</v>
      </c>
      <c r="B25" s="36"/>
      <c r="C25" s="37"/>
      <c r="D25" s="100">
        <f t="shared" ref="D25:G25" si="0">SUM(D10:D24)</f>
        <v>37.340000000000003</v>
      </c>
      <c r="E25" s="39">
        <f t="shared" si="0"/>
        <v>18.670000000000002</v>
      </c>
      <c r="F25" s="39">
        <f t="shared" si="0"/>
        <v>0</v>
      </c>
      <c r="G25" s="39">
        <f t="shared" si="0"/>
        <v>18.670000000000002</v>
      </c>
    </row>
    <row r="26" spans="1:7">
      <c r="A26" s="40"/>
      <c r="B26" s="41"/>
      <c r="C26" s="42"/>
      <c r="D26" s="41"/>
      <c r="E26" s="41"/>
      <c r="F26" s="41"/>
      <c r="G26" s="41"/>
    </row>
    <row r="27" spans="1:7">
      <c r="A27" s="40"/>
      <c r="B27" s="41" t="s">
        <v>10</v>
      </c>
      <c r="C27" s="42"/>
      <c r="D27" s="41"/>
      <c r="E27" s="41"/>
      <c r="F27" s="41"/>
      <c r="G27" s="41"/>
    </row>
    <row r="28" spans="1:7">
      <c r="A28" s="40"/>
      <c r="B28" s="41"/>
      <c r="C28" s="42"/>
      <c r="D28" s="41"/>
      <c r="E28" s="41"/>
      <c r="F28" s="41"/>
      <c r="G28" s="41"/>
    </row>
    <row r="29" spans="1:7">
      <c r="A29" s="40"/>
      <c r="B29" s="41" t="s">
        <v>11</v>
      </c>
      <c r="C29" s="44"/>
      <c r="D29" s="44"/>
      <c r="E29" s="44"/>
      <c r="F29" s="44"/>
      <c r="G29" s="41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activeCell="E8" sqref="E8"/>
    </sheetView>
  </sheetViews>
  <sheetFormatPr defaultColWidth="12.21875" defaultRowHeight="13.8"/>
  <cols>
    <col min="1" max="1" width="12.21875" style="45"/>
    <col min="2" max="2" width="12.21875" style="5"/>
    <col min="3" max="3" width="12.21875" style="6"/>
    <col min="4" max="5" width="12.21875" style="5"/>
    <col min="6" max="6" width="15.109375" style="5" customWidth="1"/>
    <col min="7" max="16384" width="12.21875" style="5"/>
  </cols>
  <sheetData>
    <row r="1" spans="1:7">
      <c r="A1" s="91" t="s">
        <v>26</v>
      </c>
      <c r="B1" s="91"/>
      <c r="C1" s="91"/>
      <c r="D1" s="91"/>
      <c r="E1" s="91"/>
      <c r="F1" s="91"/>
      <c r="G1" s="91"/>
    </row>
    <row r="2" spans="1:7">
      <c r="A2" s="91" t="s">
        <v>27</v>
      </c>
      <c r="B2" s="91"/>
      <c r="C2" s="91"/>
      <c r="D2" s="91"/>
      <c r="E2" s="91"/>
      <c r="F2" s="91"/>
      <c r="G2" s="91"/>
    </row>
    <row r="4" spans="1:7" ht="18.75" customHeight="1">
      <c r="A4" s="45" t="s">
        <v>13</v>
      </c>
      <c r="B4" s="5" t="s">
        <v>42</v>
      </c>
      <c r="C4" s="6" t="s">
        <v>43</v>
      </c>
    </row>
    <row r="5" spans="1:7" ht="18.75" customHeight="1">
      <c r="A5" s="45" t="s">
        <v>14</v>
      </c>
      <c r="B5" s="5" t="s">
        <v>21</v>
      </c>
    </row>
    <row r="7" spans="1:7">
      <c r="A7" s="7"/>
      <c r="B7" s="8"/>
      <c r="C7" s="9"/>
      <c r="D7" s="10"/>
      <c r="E7" s="7" t="s">
        <v>62</v>
      </c>
      <c r="F7" s="92"/>
      <c r="G7" s="10"/>
    </row>
    <row r="8" spans="1:7">
      <c r="A8" s="11" t="s">
        <v>0</v>
      </c>
      <c r="B8" s="12"/>
      <c r="C8" s="13"/>
      <c r="D8" s="14" t="s">
        <v>1</v>
      </c>
      <c r="E8" s="15"/>
      <c r="F8" s="93" t="s">
        <v>55</v>
      </c>
      <c r="G8" s="17" t="s">
        <v>8</v>
      </c>
    </row>
    <row r="9" spans="1:7">
      <c r="A9" s="18" t="s">
        <v>2</v>
      </c>
      <c r="B9" s="18" t="s">
        <v>3</v>
      </c>
      <c r="C9" s="18" t="s">
        <v>4</v>
      </c>
      <c r="D9" s="18" t="s">
        <v>5</v>
      </c>
      <c r="E9" s="19">
        <f>'Board mileage-master'!E9</f>
        <v>0.5</v>
      </c>
      <c r="F9" s="20" t="s">
        <v>56</v>
      </c>
      <c r="G9" s="21" t="s">
        <v>7</v>
      </c>
    </row>
    <row r="10" spans="1:7">
      <c r="A10" s="22"/>
      <c r="B10" s="23"/>
      <c r="C10" s="23"/>
      <c r="D10" s="24"/>
      <c r="E10" s="25"/>
      <c r="F10" s="94"/>
      <c r="G10" s="27"/>
    </row>
    <row r="11" spans="1:7">
      <c r="A11" s="95">
        <f>'Board mileage-master'!A11</f>
        <v>39071</v>
      </c>
      <c r="B11" s="23" t="s">
        <v>12</v>
      </c>
      <c r="C11" s="23"/>
      <c r="D11" s="98">
        <f>12.53*2</f>
        <v>25.06</v>
      </c>
      <c r="E11" s="25">
        <f>E9*D11</f>
        <v>12.53</v>
      </c>
      <c r="F11" s="94">
        <v>0</v>
      </c>
      <c r="G11" s="27">
        <f>SUM(E11:F11)</f>
        <v>12.53</v>
      </c>
    </row>
    <row r="12" spans="1:7">
      <c r="A12" s="22"/>
      <c r="B12" s="23"/>
      <c r="C12" s="23"/>
      <c r="D12" s="24"/>
      <c r="E12" s="25"/>
      <c r="F12" s="94"/>
      <c r="G12" s="27"/>
    </row>
    <row r="13" spans="1:7">
      <c r="A13" s="22"/>
      <c r="B13" s="23" t="str">
        <f>'Board mileage-master'!B13:B15</f>
        <v>Please enter all other meetings attended</v>
      </c>
      <c r="C13" s="23"/>
      <c r="D13" s="24"/>
      <c r="E13" s="25"/>
      <c r="F13" s="94"/>
      <c r="G13" s="27"/>
    </row>
    <row r="14" spans="1:7">
      <c r="A14" s="22"/>
      <c r="B14" s="23" t="str">
        <f>'Board mileage-master'!B14</f>
        <v>and any travel related expenses incurred</v>
      </c>
      <c r="C14" s="23"/>
      <c r="D14" s="24"/>
      <c r="E14" s="25"/>
      <c r="F14" s="94"/>
      <c r="G14" s="27"/>
    </row>
    <row r="15" spans="1:7">
      <c r="A15" s="22"/>
      <c r="B15" s="23" t="str">
        <f>'Board mileage-master'!B15</f>
        <v>for which you request reimbursement.</v>
      </c>
      <c r="C15" s="23"/>
      <c r="D15" s="24"/>
      <c r="E15" s="25"/>
      <c r="F15" s="94"/>
      <c r="G15" s="27"/>
    </row>
    <row r="16" spans="1:7">
      <c r="A16" s="22"/>
      <c r="B16" s="23"/>
      <c r="C16" s="23"/>
      <c r="D16" s="24"/>
      <c r="E16" s="25"/>
      <c r="F16" s="94"/>
      <c r="G16" s="27"/>
    </row>
    <row r="17" spans="1:7">
      <c r="A17" s="22"/>
      <c r="B17" s="23"/>
      <c r="C17" s="23"/>
      <c r="D17" s="24"/>
      <c r="E17" s="25"/>
      <c r="F17" s="94"/>
      <c r="G17" s="27"/>
    </row>
    <row r="18" spans="1:7">
      <c r="A18" s="29"/>
      <c r="B18" s="102"/>
      <c r="C18" s="23"/>
      <c r="D18" s="31"/>
      <c r="E18" s="25"/>
      <c r="F18" s="94"/>
      <c r="G18" s="27"/>
    </row>
    <row r="19" spans="1:7">
      <c r="A19" s="33"/>
      <c r="B19" s="102"/>
      <c r="C19" s="34"/>
      <c r="D19" s="31"/>
      <c r="E19" s="25"/>
      <c r="F19" s="94"/>
      <c r="G19" s="27"/>
    </row>
    <row r="20" spans="1:7">
      <c r="A20" s="33"/>
      <c r="B20" s="30"/>
      <c r="C20" s="34"/>
      <c r="D20" s="31"/>
      <c r="E20" s="25"/>
      <c r="F20" s="94"/>
      <c r="G20" s="27"/>
    </row>
    <row r="21" spans="1:7">
      <c r="A21" s="33"/>
      <c r="B21" s="30"/>
      <c r="C21" s="34"/>
      <c r="D21" s="31"/>
      <c r="E21" s="25"/>
      <c r="F21" s="94"/>
      <c r="G21" s="27"/>
    </row>
    <row r="22" spans="1:7">
      <c r="A22" s="33"/>
      <c r="B22" s="30"/>
      <c r="C22" s="34"/>
      <c r="D22" s="31"/>
      <c r="E22" s="25"/>
      <c r="F22" s="94"/>
      <c r="G22" s="27"/>
    </row>
    <row r="23" spans="1:7">
      <c r="A23" s="33"/>
      <c r="B23" s="30"/>
      <c r="C23" s="34"/>
      <c r="D23" s="31"/>
      <c r="E23" s="25"/>
      <c r="F23" s="94"/>
      <c r="G23" s="27"/>
    </row>
    <row r="24" spans="1:7">
      <c r="A24" s="35" t="s">
        <v>6</v>
      </c>
      <c r="B24" s="36"/>
      <c r="C24" s="37"/>
      <c r="D24" s="100">
        <f t="shared" ref="D24:G24" si="0">SUM(D10:D23)</f>
        <v>25.06</v>
      </c>
      <c r="E24" s="39">
        <f t="shared" si="0"/>
        <v>12.53</v>
      </c>
      <c r="F24" s="39">
        <f t="shared" si="0"/>
        <v>0</v>
      </c>
      <c r="G24" s="39">
        <f t="shared" si="0"/>
        <v>12.53</v>
      </c>
    </row>
    <row r="25" spans="1:7">
      <c r="A25" s="40"/>
      <c r="B25" s="41"/>
      <c r="C25" s="42"/>
      <c r="D25" s="41"/>
      <c r="E25" s="41"/>
      <c r="F25" s="41"/>
      <c r="G25" s="41"/>
    </row>
    <row r="26" spans="1:7">
      <c r="A26" s="40"/>
      <c r="B26" s="41" t="s">
        <v>10</v>
      </c>
      <c r="C26" s="42"/>
      <c r="D26" s="41"/>
      <c r="E26" s="41"/>
      <c r="F26" s="41"/>
      <c r="G26" s="41"/>
    </row>
    <row r="27" spans="1:7">
      <c r="A27" s="40"/>
      <c r="B27" s="41"/>
      <c r="C27" s="42"/>
      <c r="D27" s="41"/>
      <c r="E27" s="41"/>
      <c r="F27" s="41"/>
      <c r="G27" s="41"/>
    </row>
    <row r="28" spans="1:7">
      <c r="A28" s="40"/>
      <c r="B28" s="41" t="s">
        <v>11</v>
      </c>
      <c r="C28" s="44"/>
      <c r="D28" s="44"/>
      <c r="E28" s="44"/>
      <c r="F28" s="44"/>
      <c r="G28" s="41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1" bottom="1" header="0.28999999999999998" footer="0.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activeCell="E8" sqref="E8"/>
    </sheetView>
  </sheetViews>
  <sheetFormatPr defaultColWidth="16.88671875" defaultRowHeight="13.8"/>
  <cols>
    <col min="1" max="1" width="16.88671875" style="45"/>
    <col min="2" max="2" width="16.88671875" style="5"/>
    <col min="3" max="3" width="16.88671875" style="6"/>
    <col min="4" max="4" width="9.77734375" style="5" customWidth="1"/>
    <col min="5" max="5" width="10.88671875" style="5" customWidth="1"/>
    <col min="6" max="6" width="16.88671875" style="5"/>
    <col min="7" max="7" width="14.109375" style="5" customWidth="1"/>
    <col min="8" max="16384" width="16.88671875" style="5"/>
  </cols>
  <sheetData>
    <row r="1" spans="1:7">
      <c r="A1" s="91" t="s">
        <v>26</v>
      </c>
      <c r="B1" s="91"/>
      <c r="C1" s="91"/>
      <c r="D1" s="91"/>
      <c r="E1" s="91"/>
      <c r="F1" s="91"/>
      <c r="G1" s="91"/>
    </row>
    <row r="2" spans="1:7">
      <c r="A2" s="91" t="s">
        <v>27</v>
      </c>
      <c r="B2" s="91"/>
      <c r="C2" s="91"/>
      <c r="D2" s="91"/>
      <c r="E2" s="91"/>
      <c r="F2" s="91"/>
      <c r="G2" s="91"/>
    </row>
    <row r="4" spans="1:7" ht="18.75" customHeight="1">
      <c r="A4" s="45" t="s">
        <v>13</v>
      </c>
      <c r="B4" s="5" t="s">
        <v>39</v>
      </c>
      <c r="C4" s="6" t="s">
        <v>40</v>
      </c>
    </row>
    <row r="5" spans="1:7" ht="18.75" customHeight="1">
      <c r="A5" s="45" t="s">
        <v>14</v>
      </c>
      <c r="B5" s="5" t="s">
        <v>22</v>
      </c>
    </row>
    <row r="7" spans="1:7">
      <c r="A7" s="7"/>
      <c r="B7" s="8"/>
      <c r="C7" s="9"/>
      <c r="D7" s="10"/>
      <c r="E7" s="7" t="s">
        <v>60</v>
      </c>
      <c r="F7" s="92"/>
      <c r="G7" s="10"/>
    </row>
    <row r="8" spans="1:7">
      <c r="A8" s="11" t="s">
        <v>0</v>
      </c>
      <c r="B8" s="12"/>
      <c r="C8" s="13"/>
      <c r="D8" s="14" t="s">
        <v>1</v>
      </c>
      <c r="E8" s="15"/>
      <c r="F8" s="93" t="s">
        <v>55</v>
      </c>
      <c r="G8" s="17" t="s">
        <v>8</v>
      </c>
    </row>
    <row r="9" spans="1:7">
      <c r="A9" s="18" t="s">
        <v>2</v>
      </c>
      <c r="B9" s="18" t="s">
        <v>3</v>
      </c>
      <c r="C9" s="18" t="s">
        <v>4</v>
      </c>
      <c r="D9" s="18" t="s">
        <v>5</v>
      </c>
      <c r="E9" s="19">
        <f>'Board mileage-master'!E9</f>
        <v>0.5</v>
      </c>
      <c r="F9" s="20" t="s">
        <v>56</v>
      </c>
      <c r="G9" s="21" t="s">
        <v>7</v>
      </c>
    </row>
    <row r="10" spans="1:7">
      <c r="A10" s="22"/>
      <c r="B10" s="23"/>
      <c r="C10" s="23"/>
      <c r="D10" s="24"/>
      <c r="E10" s="25"/>
      <c r="F10" s="94"/>
      <c r="G10" s="27"/>
    </row>
    <row r="11" spans="1:7">
      <c r="A11" s="95">
        <f>'Board mileage-master'!A11</f>
        <v>39071</v>
      </c>
      <c r="B11" s="23" t="s">
        <v>12</v>
      </c>
      <c r="C11" s="23"/>
      <c r="D11" s="24">
        <f>14.86*2</f>
        <v>29.72</v>
      </c>
      <c r="E11" s="25">
        <f>E9*D11</f>
        <v>14.86</v>
      </c>
      <c r="F11" s="94">
        <v>0</v>
      </c>
      <c r="G11" s="27">
        <f>SUM(E11:F11)</f>
        <v>14.86</v>
      </c>
    </row>
    <row r="12" spans="1:7">
      <c r="A12" s="22"/>
      <c r="B12" s="23"/>
      <c r="C12" s="23"/>
      <c r="D12" s="24"/>
      <c r="E12" s="25"/>
      <c r="F12" s="94"/>
      <c r="G12" s="27"/>
    </row>
    <row r="13" spans="1:7">
      <c r="A13" s="22"/>
      <c r="B13" s="23" t="str">
        <f>'Board mileage-master'!B13:B15</f>
        <v>Please enter all other meetings attended</v>
      </c>
      <c r="C13" s="23"/>
      <c r="D13" s="24"/>
      <c r="E13" s="25"/>
      <c r="F13" s="94"/>
      <c r="G13" s="27"/>
    </row>
    <row r="14" spans="1:7">
      <c r="A14" s="22"/>
      <c r="B14" s="23" t="str">
        <f>'Board mileage-master'!B14</f>
        <v>and any travel related expenses incurred</v>
      </c>
      <c r="C14" s="23"/>
      <c r="D14" s="24"/>
      <c r="E14" s="25"/>
      <c r="F14" s="94"/>
      <c r="G14" s="27"/>
    </row>
    <row r="15" spans="1:7">
      <c r="A15" s="22"/>
      <c r="B15" s="23" t="str">
        <f>'Board mileage-master'!B15</f>
        <v>for which you request reimbursement.</v>
      </c>
      <c r="C15" s="23"/>
      <c r="D15" s="24"/>
      <c r="E15" s="25"/>
      <c r="F15" s="94"/>
      <c r="G15" s="27"/>
    </row>
    <row r="16" spans="1:7">
      <c r="A16" s="22"/>
      <c r="B16" s="23"/>
      <c r="C16" s="23"/>
      <c r="D16" s="24"/>
      <c r="E16" s="25"/>
      <c r="F16" s="94"/>
      <c r="G16" s="27"/>
    </row>
    <row r="17" spans="1:7">
      <c r="A17" s="22"/>
      <c r="B17" s="23"/>
      <c r="C17" s="23"/>
      <c r="D17" s="24"/>
      <c r="E17" s="25"/>
      <c r="F17" s="94"/>
      <c r="G17" s="27"/>
    </row>
    <row r="18" spans="1:7">
      <c r="A18" s="29"/>
      <c r="B18" s="30"/>
      <c r="C18" s="23"/>
      <c r="D18" s="31"/>
      <c r="E18" s="25"/>
      <c r="F18" s="94"/>
      <c r="G18" s="27"/>
    </row>
    <row r="19" spans="1:7">
      <c r="A19" s="33"/>
      <c r="B19" s="30"/>
      <c r="C19" s="34"/>
      <c r="D19" s="31"/>
      <c r="E19" s="25"/>
      <c r="F19" s="94"/>
      <c r="G19" s="27"/>
    </row>
    <row r="20" spans="1:7">
      <c r="A20" s="33"/>
      <c r="B20" s="30"/>
      <c r="C20" s="34"/>
      <c r="D20" s="31"/>
      <c r="E20" s="25"/>
      <c r="F20" s="94"/>
      <c r="G20" s="27"/>
    </row>
    <row r="21" spans="1:7">
      <c r="A21" s="33"/>
      <c r="B21" s="30"/>
      <c r="C21" s="34"/>
      <c r="D21" s="31"/>
      <c r="E21" s="25"/>
      <c r="F21" s="94"/>
      <c r="G21" s="27"/>
    </row>
    <row r="22" spans="1:7">
      <c r="A22" s="33"/>
      <c r="B22" s="30"/>
      <c r="C22" s="34"/>
      <c r="D22" s="31"/>
      <c r="E22" s="25"/>
      <c r="F22" s="94"/>
      <c r="G22" s="27"/>
    </row>
    <row r="23" spans="1:7">
      <c r="A23" s="33"/>
      <c r="B23" s="30"/>
      <c r="C23" s="34"/>
      <c r="D23" s="31"/>
      <c r="E23" s="25">
        <f>D23*0.36</f>
        <v>0</v>
      </c>
      <c r="F23" s="94"/>
      <c r="G23" s="27"/>
    </row>
    <row r="24" spans="1:7">
      <c r="A24" s="35" t="s">
        <v>6</v>
      </c>
      <c r="B24" s="36"/>
      <c r="C24" s="37"/>
      <c r="D24" s="38">
        <f>SUM(D10:D23)</f>
        <v>29.72</v>
      </c>
      <c r="E24" s="39">
        <f>SUM(E10:E23)</f>
        <v>14.86</v>
      </c>
      <c r="F24" s="39">
        <f>SUM(F10:F23)</f>
        <v>0</v>
      </c>
      <c r="G24" s="39">
        <f>SUM(G10:G23)</f>
        <v>14.86</v>
      </c>
    </row>
    <row r="25" spans="1:7">
      <c r="A25" s="40"/>
      <c r="B25" s="41"/>
      <c r="C25" s="42"/>
      <c r="D25" s="41"/>
      <c r="E25" s="41"/>
      <c r="F25" s="41"/>
      <c r="G25" s="41"/>
    </row>
    <row r="26" spans="1:7">
      <c r="A26" s="40"/>
      <c r="B26" s="41" t="s">
        <v>10</v>
      </c>
      <c r="C26" s="42"/>
      <c r="D26" s="41"/>
      <c r="E26" s="41"/>
      <c r="F26" s="41"/>
      <c r="G26" s="41"/>
    </row>
    <row r="27" spans="1:7">
      <c r="A27" s="40"/>
      <c r="B27" s="41"/>
      <c r="C27" s="42"/>
      <c r="D27" s="41"/>
      <c r="E27" s="41"/>
      <c r="F27" s="41"/>
      <c r="G27" s="41"/>
    </row>
    <row r="28" spans="1:7">
      <c r="A28" s="40"/>
      <c r="B28" s="41" t="s">
        <v>11</v>
      </c>
      <c r="C28" s="44"/>
      <c r="D28" s="44"/>
      <c r="E28" s="44"/>
      <c r="F28" s="44"/>
      <c r="G28" s="41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activeCell="E8" sqref="E8"/>
    </sheetView>
  </sheetViews>
  <sheetFormatPr defaultColWidth="11.5546875" defaultRowHeight="13.8"/>
  <cols>
    <col min="1" max="1" width="10.77734375" style="45" customWidth="1"/>
    <col min="2" max="2" width="14.77734375" style="5" customWidth="1"/>
    <col min="3" max="3" width="18.77734375" style="6" customWidth="1"/>
    <col min="4" max="4" width="8.21875" style="5" customWidth="1"/>
    <col min="5" max="5" width="10.21875" style="5" customWidth="1"/>
    <col min="6" max="6" width="16.33203125" style="5" customWidth="1"/>
    <col min="7" max="7" width="6.77734375" style="5" customWidth="1"/>
    <col min="8" max="16384" width="11.5546875" style="5"/>
  </cols>
  <sheetData>
    <row r="1" spans="1:7">
      <c r="A1" s="91" t="s">
        <v>26</v>
      </c>
      <c r="B1" s="91"/>
      <c r="C1" s="91"/>
      <c r="D1" s="91"/>
      <c r="E1" s="91"/>
      <c r="F1" s="91"/>
      <c r="G1" s="91"/>
    </row>
    <row r="2" spans="1:7">
      <c r="A2" s="91" t="s">
        <v>27</v>
      </c>
      <c r="B2" s="91"/>
      <c r="C2" s="91"/>
      <c r="D2" s="91"/>
      <c r="E2" s="91"/>
      <c r="F2" s="91"/>
      <c r="G2" s="91"/>
    </row>
    <row r="4" spans="1:7" ht="18.75" customHeight="1">
      <c r="A4" s="45" t="s">
        <v>13</v>
      </c>
      <c r="B4" s="5" t="s">
        <v>52</v>
      </c>
      <c r="C4" s="6" t="s">
        <v>53</v>
      </c>
    </row>
    <row r="5" spans="1:7" ht="18.75" customHeight="1">
      <c r="A5" s="45" t="s">
        <v>14</v>
      </c>
      <c r="B5" s="5" t="s">
        <v>41</v>
      </c>
    </row>
    <row r="7" spans="1:7">
      <c r="A7" s="7"/>
      <c r="B7" s="8"/>
      <c r="C7" s="9"/>
      <c r="D7" s="10"/>
      <c r="E7" s="7" t="s">
        <v>58</v>
      </c>
      <c r="F7" s="92"/>
      <c r="G7" s="10"/>
    </row>
    <row r="8" spans="1:7">
      <c r="A8" s="11" t="s">
        <v>0</v>
      </c>
      <c r="B8" s="12"/>
      <c r="C8" s="13"/>
      <c r="D8" s="14" t="s">
        <v>1</v>
      </c>
      <c r="E8" s="15"/>
      <c r="F8" s="93" t="s">
        <v>55</v>
      </c>
      <c r="G8" s="17" t="s">
        <v>8</v>
      </c>
    </row>
    <row r="9" spans="1:7">
      <c r="A9" s="18" t="s">
        <v>2</v>
      </c>
      <c r="B9" s="18" t="s">
        <v>3</v>
      </c>
      <c r="C9" s="18" t="s">
        <v>4</v>
      </c>
      <c r="D9" s="18" t="s">
        <v>5</v>
      </c>
      <c r="E9" s="19">
        <f>'Board mileage-master'!E9</f>
        <v>0.5</v>
      </c>
      <c r="F9" s="20" t="s">
        <v>56</v>
      </c>
      <c r="G9" s="21" t="s">
        <v>7</v>
      </c>
    </row>
    <row r="10" spans="1:7">
      <c r="A10" s="22"/>
      <c r="B10" s="23"/>
      <c r="C10" s="23"/>
      <c r="D10" s="24"/>
      <c r="E10" s="25"/>
      <c r="F10" s="94"/>
      <c r="G10" s="27"/>
    </row>
    <row r="11" spans="1:7">
      <c r="A11" s="95">
        <f>'Board mileage-master'!A11</f>
        <v>39071</v>
      </c>
      <c r="B11" s="23" t="s">
        <v>12</v>
      </c>
      <c r="C11" s="23"/>
      <c r="D11" s="98">
        <v>12</v>
      </c>
      <c r="E11" s="25">
        <f>E9*D11</f>
        <v>6</v>
      </c>
      <c r="F11" s="94">
        <v>0</v>
      </c>
      <c r="G11" s="27">
        <f>SUM(E11:F11)</f>
        <v>6</v>
      </c>
    </row>
    <row r="12" spans="1:7">
      <c r="A12" s="22"/>
      <c r="B12" s="23"/>
      <c r="C12" s="23"/>
      <c r="D12" s="24"/>
      <c r="E12" s="25"/>
      <c r="F12" s="94"/>
      <c r="G12" s="27"/>
    </row>
    <row r="13" spans="1:7">
      <c r="A13" s="22"/>
      <c r="B13" s="23" t="str">
        <f>'Board mileage-master'!B13:B15</f>
        <v>Please enter all other meetings attended</v>
      </c>
      <c r="C13" s="23"/>
      <c r="D13" s="24"/>
      <c r="E13" s="25"/>
      <c r="F13" s="94"/>
      <c r="G13" s="27"/>
    </row>
    <row r="14" spans="1:7">
      <c r="A14" s="22"/>
      <c r="B14" s="23" t="str">
        <f>'Board mileage-master'!B14</f>
        <v>and any travel related expenses incurred</v>
      </c>
      <c r="C14" s="23"/>
      <c r="D14" s="24"/>
      <c r="E14" s="25"/>
      <c r="F14" s="94"/>
      <c r="G14" s="27"/>
    </row>
    <row r="15" spans="1:7">
      <c r="A15" s="22"/>
      <c r="B15" s="23" t="str">
        <f>'Board mileage-master'!B15</f>
        <v>for which you request reimbursement.</v>
      </c>
      <c r="C15" s="23"/>
      <c r="D15" s="24"/>
      <c r="E15" s="25"/>
      <c r="F15" s="94"/>
      <c r="G15" s="27"/>
    </row>
    <row r="16" spans="1:7">
      <c r="A16" s="22"/>
      <c r="B16" s="23"/>
      <c r="C16" s="23"/>
      <c r="D16" s="24"/>
      <c r="E16" s="25"/>
      <c r="F16" s="94"/>
      <c r="G16" s="27"/>
    </row>
    <row r="17" spans="1:7">
      <c r="A17" s="29"/>
      <c r="B17" s="23"/>
      <c r="C17" s="23"/>
      <c r="D17" s="24"/>
      <c r="E17" s="25"/>
      <c r="F17" s="94"/>
      <c r="G17" s="27"/>
    </row>
    <row r="18" spans="1:7">
      <c r="A18" s="29"/>
      <c r="B18" s="30"/>
      <c r="C18" s="23"/>
      <c r="D18" s="31"/>
      <c r="E18" s="25"/>
      <c r="F18" s="94"/>
      <c r="G18" s="27"/>
    </row>
    <row r="19" spans="1:7">
      <c r="A19" s="33"/>
      <c r="B19" s="30"/>
      <c r="C19" s="34"/>
      <c r="D19" s="31"/>
      <c r="E19" s="25"/>
      <c r="F19" s="94"/>
      <c r="G19" s="27"/>
    </row>
    <row r="20" spans="1:7">
      <c r="A20" s="33"/>
      <c r="B20" s="30"/>
      <c r="C20" s="34"/>
      <c r="D20" s="31"/>
      <c r="E20" s="25"/>
      <c r="F20" s="94"/>
      <c r="G20" s="27"/>
    </row>
    <row r="21" spans="1:7">
      <c r="A21" s="33"/>
      <c r="B21" s="30"/>
      <c r="C21" s="34"/>
      <c r="D21" s="31"/>
      <c r="E21" s="25"/>
      <c r="F21" s="94"/>
      <c r="G21" s="27"/>
    </row>
    <row r="22" spans="1:7">
      <c r="A22" s="33"/>
      <c r="B22" s="30"/>
      <c r="C22" s="34"/>
      <c r="D22" s="31"/>
      <c r="E22" s="25"/>
      <c r="F22" s="94"/>
      <c r="G22" s="27"/>
    </row>
    <row r="23" spans="1:7">
      <c r="A23" s="33"/>
      <c r="B23" s="30"/>
      <c r="C23" s="34"/>
      <c r="D23" s="31"/>
      <c r="E23" s="25">
        <f>D23*0.36</f>
        <v>0</v>
      </c>
      <c r="F23" s="94"/>
      <c r="G23" s="27"/>
    </row>
    <row r="24" spans="1:7">
      <c r="A24" s="35" t="s">
        <v>6</v>
      </c>
      <c r="B24" s="36"/>
      <c r="C24" s="37"/>
      <c r="D24" s="100">
        <f>SUM(D10:D23)</f>
        <v>12</v>
      </c>
      <c r="E24" s="39">
        <f>SUM(E10:E23)</f>
        <v>6</v>
      </c>
      <c r="F24" s="39">
        <f>SUM(F10:F23)</f>
        <v>0</v>
      </c>
      <c r="G24" s="39">
        <f>SUM(G10:G23)</f>
        <v>6</v>
      </c>
    </row>
    <row r="25" spans="1:7">
      <c r="A25" s="40"/>
      <c r="B25" s="41"/>
      <c r="C25" s="42"/>
      <c r="D25" s="41"/>
      <c r="E25" s="41"/>
      <c r="F25" s="41"/>
      <c r="G25" s="41"/>
    </row>
    <row r="26" spans="1:7">
      <c r="A26" s="40"/>
      <c r="B26" s="41" t="s">
        <v>10</v>
      </c>
      <c r="C26" s="42"/>
      <c r="D26" s="41"/>
      <c r="E26" s="41"/>
      <c r="F26" s="41"/>
      <c r="G26" s="41"/>
    </row>
    <row r="27" spans="1:7">
      <c r="A27" s="40"/>
      <c r="B27" s="41"/>
      <c r="C27" s="42"/>
      <c r="D27" s="41"/>
      <c r="E27" s="41"/>
      <c r="F27" s="41"/>
      <c r="G27" s="41"/>
    </row>
    <row r="28" spans="1:7">
      <c r="A28" s="40"/>
      <c r="B28" s="41" t="s">
        <v>11</v>
      </c>
      <c r="C28" s="44"/>
      <c r="D28" s="44"/>
      <c r="E28" s="44"/>
      <c r="F28" s="44"/>
      <c r="G28" s="41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E8" sqref="E8"/>
    </sheetView>
  </sheetViews>
  <sheetFormatPr defaultColWidth="11.5546875" defaultRowHeight="13.8"/>
  <cols>
    <col min="1" max="1" width="12" style="45" customWidth="1"/>
    <col min="2" max="2" width="14.77734375" style="5" customWidth="1"/>
    <col min="3" max="3" width="18.77734375" style="6" customWidth="1"/>
    <col min="4" max="4" width="7.77734375" style="5" customWidth="1"/>
    <col min="5" max="5" width="9.109375" style="5" customWidth="1"/>
    <col min="6" max="10" width="17.5546875" style="5" customWidth="1"/>
    <col min="11" max="16384" width="11.5546875" style="5"/>
  </cols>
  <sheetData>
    <row r="1" spans="1:7">
      <c r="A1" s="91" t="s">
        <v>26</v>
      </c>
      <c r="B1" s="91"/>
      <c r="C1" s="91"/>
      <c r="D1" s="91"/>
      <c r="E1" s="91"/>
      <c r="F1" s="91"/>
      <c r="G1" s="91"/>
    </row>
    <row r="2" spans="1:7">
      <c r="A2" s="91" t="s">
        <v>27</v>
      </c>
      <c r="B2" s="91"/>
      <c r="C2" s="91"/>
      <c r="D2" s="91"/>
      <c r="E2" s="91"/>
      <c r="F2" s="91"/>
      <c r="G2" s="91"/>
    </row>
    <row r="4" spans="1:7" ht="18.75" customHeight="1">
      <c r="A4" s="45" t="s">
        <v>13</v>
      </c>
      <c r="B4" s="5" t="s">
        <v>32</v>
      </c>
      <c r="C4" s="6" t="s">
        <v>45</v>
      </c>
    </row>
    <row r="5" spans="1:7" ht="18.75" customHeight="1">
      <c r="A5" s="45" t="s">
        <v>14</v>
      </c>
      <c r="B5" s="5" t="s">
        <v>23</v>
      </c>
    </row>
    <row r="7" spans="1:7">
      <c r="A7" s="7"/>
      <c r="B7" s="8"/>
      <c r="C7" s="9"/>
      <c r="D7" s="10"/>
      <c r="E7" s="7" t="s">
        <v>63</v>
      </c>
      <c r="F7" s="92"/>
      <c r="G7" s="10"/>
    </row>
    <row r="8" spans="1:7">
      <c r="A8" s="11" t="s">
        <v>0</v>
      </c>
      <c r="B8" s="12"/>
      <c r="C8" s="13"/>
      <c r="D8" s="14" t="s">
        <v>1</v>
      </c>
      <c r="E8" s="15"/>
      <c r="F8" s="93" t="s">
        <v>55</v>
      </c>
      <c r="G8" s="17" t="s">
        <v>8</v>
      </c>
    </row>
    <row r="9" spans="1:7">
      <c r="A9" s="18" t="s">
        <v>2</v>
      </c>
      <c r="B9" s="18" t="s">
        <v>3</v>
      </c>
      <c r="C9" s="18" t="s">
        <v>4</v>
      </c>
      <c r="D9" s="18" t="s">
        <v>5</v>
      </c>
      <c r="E9" s="19">
        <f>'Board mileage-master'!E9</f>
        <v>0.5</v>
      </c>
      <c r="F9" s="20" t="s">
        <v>56</v>
      </c>
      <c r="G9" s="21" t="s">
        <v>7</v>
      </c>
    </row>
    <row r="10" spans="1:7">
      <c r="A10" s="22"/>
      <c r="B10" s="23"/>
      <c r="C10" s="23"/>
      <c r="D10" s="24"/>
      <c r="E10" s="25"/>
      <c r="F10" s="94"/>
      <c r="G10" s="27"/>
    </row>
    <row r="11" spans="1:7">
      <c r="A11" s="95">
        <f>'Board mileage-master'!A11</f>
        <v>39071</v>
      </c>
      <c r="B11" s="23" t="s">
        <v>12</v>
      </c>
      <c r="C11" s="23"/>
      <c r="D11" s="98">
        <f>24.36*2</f>
        <v>48.72</v>
      </c>
      <c r="E11" s="25">
        <f>E9*D11</f>
        <v>24.36</v>
      </c>
      <c r="F11" s="94">
        <v>0</v>
      </c>
      <c r="G11" s="27">
        <f>SUM(E11:F11)</f>
        <v>24.36</v>
      </c>
    </row>
    <row r="12" spans="1:7">
      <c r="A12" s="22"/>
      <c r="B12" s="23"/>
      <c r="C12" s="23"/>
      <c r="D12" s="24"/>
      <c r="E12" s="25"/>
      <c r="F12" s="94"/>
      <c r="G12" s="27"/>
    </row>
    <row r="13" spans="1:7">
      <c r="A13" s="22"/>
      <c r="B13" s="23" t="str">
        <f>'Board mileage-master'!B13:B15</f>
        <v>Please enter all other meetings attended</v>
      </c>
      <c r="C13" s="23"/>
      <c r="D13" s="24"/>
      <c r="E13" s="25"/>
      <c r="F13" s="94"/>
      <c r="G13" s="27"/>
    </row>
    <row r="14" spans="1:7">
      <c r="A14" s="22"/>
      <c r="B14" s="23" t="str">
        <f>'Board mileage-master'!B14</f>
        <v>and any travel related expenses incurred</v>
      </c>
      <c r="C14" s="23"/>
      <c r="D14" s="24"/>
      <c r="E14" s="25"/>
      <c r="F14" s="94"/>
      <c r="G14" s="27"/>
    </row>
    <row r="15" spans="1:7">
      <c r="A15" s="22"/>
      <c r="B15" s="23" t="str">
        <f>'Board mileage-master'!B15</f>
        <v>for which you request reimbursement.</v>
      </c>
      <c r="C15" s="23"/>
      <c r="D15" s="24"/>
      <c r="E15" s="25"/>
      <c r="F15" s="94"/>
      <c r="G15" s="27"/>
    </row>
    <row r="16" spans="1:7">
      <c r="A16" s="22"/>
      <c r="B16" s="23"/>
      <c r="C16" s="23"/>
      <c r="D16" s="24"/>
      <c r="E16" s="25"/>
      <c r="F16" s="94"/>
      <c r="G16" s="27"/>
    </row>
    <row r="17" spans="1:7">
      <c r="A17" s="22"/>
      <c r="B17" s="23"/>
      <c r="C17" s="23"/>
      <c r="D17" s="98"/>
      <c r="E17" s="25"/>
      <c r="F17" s="94"/>
      <c r="G17" s="27"/>
    </row>
    <row r="18" spans="1:7">
      <c r="A18" s="29"/>
      <c r="B18" s="23"/>
      <c r="C18" s="23"/>
      <c r="D18" s="98"/>
      <c r="E18" s="25"/>
      <c r="F18" s="94"/>
      <c r="G18" s="27"/>
    </row>
    <row r="19" spans="1:7">
      <c r="A19" s="29"/>
      <c r="B19" s="23"/>
      <c r="C19" s="23"/>
      <c r="D19" s="98"/>
      <c r="E19" s="25"/>
      <c r="F19" s="94"/>
      <c r="G19" s="27"/>
    </row>
    <row r="20" spans="1:7">
      <c r="A20" s="29"/>
      <c r="B20" s="30"/>
      <c r="C20" s="23"/>
      <c r="D20" s="31"/>
      <c r="E20" s="25"/>
      <c r="F20" s="94"/>
      <c r="G20" s="27"/>
    </row>
    <row r="21" spans="1:7">
      <c r="A21" s="33"/>
      <c r="B21" s="30"/>
      <c r="C21" s="34"/>
      <c r="D21" s="31"/>
      <c r="E21" s="25"/>
      <c r="F21" s="94"/>
      <c r="G21" s="27"/>
    </row>
    <row r="22" spans="1:7">
      <c r="A22" s="33"/>
      <c r="B22" s="30"/>
      <c r="C22" s="34"/>
      <c r="D22" s="31"/>
      <c r="E22" s="25"/>
      <c r="F22" s="94"/>
      <c r="G22" s="27"/>
    </row>
    <row r="23" spans="1:7">
      <c r="A23" s="33"/>
      <c r="B23" s="30"/>
      <c r="C23" s="34"/>
      <c r="D23" s="31"/>
      <c r="E23" s="25"/>
      <c r="F23" s="94"/>
      <c r="G23" s="27"/>
    </row>
    <row r="24" spans="1:7">
      <c r="A24" s="35" t="s">
        <v>6</v>
      </c>
      <c r="B24" s="36"/>
      <c r="C24" s="37"/>
      <c r="D24" s="100">
        <f>SUM(D10:D23)</f>
        <v>48.72</v>
      </c>
      <c r="E24" s="39">
        <f>SUM(E10:E23)</f>
        <v>24.36</v>
      </c>
      <c r="F24" s="39">
        <f>SUM(F10:F23)</f>
        <v>0</v>
      </c>
      <c r="G24" s="39">
        <f>SUM(G10:G23)</f>
        <v>24.36</v>
      </c>
    </row>
    <row r="25" spans="1:7">
      <c r="A25" s="40"/>
      <c r="B25" s="41"/>
      <c r="C25" s="42"/>
      <c r="D25" s="41"/>
      <c r="E25" s="41"/>
      <c r="F25" s="41"/>
      <c r="G25" s="41"/>
    </row>
    <row r="26" spans="1:7">
      <c r="A26" s="40"/>
      <c r="B26" s="41" t="s">
        <v>10</v>
      </c>
      <c r="C26" s="42"/>
      <c r="D26" s="41"/>
      <c r="E26" s="41"/>
      <c r="F26" s="41"/>
      <c r="G26" s="41"/>
    </row>
    <row r="27" spans="1:7">
      <c r="A27" s="40"/>
      <c r="B27" s="41"/>
      <c r="C27" s="42"/>
      <c r="D27" s="41"/>
      <c r="E27" s="41"/>
      <c r="F27" s="41"/>
      <c r="G27" s="41"/>
    </row>
    <row r="28" spans="1:7">
      <c r="A28" s="40"/>
      <c r="B28" s="41" t="s">
        <v>11</v>
      </c>
      <c r="C28" s="44"/>
      <c r="D28" s="44"/>
      <c r="E28" s="44"/>
      <c r="F28" s="44"/>
      <c r="G28" s="41"/>
    </row>
    <row r="29" spans="1:7">
      <c r="A29" s="40"/>
      <c r="B29" s="41"/>
      <c r="C29" s="42"/>
      <c r="D29" s="41"/>
      <c r="E29" s="41"/>
      <c r="F29" s="41"/>
      <c r="G29" s="41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E8" sqref="E8"/>
    </sheetView>
  </sheetViews>
  <sheetFormatPr defaultColWidth="11.6640625" defaultRowHeight="13.8"/>
  <cols>
    <col min="1" max="1" width="11.6640625" style="45"/>
    <col min="2" max="2" width="15.33203125" style="5" customWidth="1"/>
    <col min="3" max="3" width="14.109375" style="6" customWidth="1"/>
    <col min="4" max="5" width="11.6640625" style="5"/>
    <col min="6" max="6" width="16.5546875" style="5" customWidth="1"/>
    <col min="7" max="16384" width="11.6640625" style="5"/>
  </cols>
  <sheetData>
    <row r="1" spans="1:7">
      <c r="A1" s="91" t="s">
        <v>26</v>
      </c>
      <c r="B1" s="91"/>
      <c r="C1" s="91"/>
      <c r="D1" s="91"/>
      <c r="E1" s="91"/>
      <c r="F1" s="91"/>
      <c r="G1" s="91"/>
    </row>
    <row r="2" spans="1:7">
      <c r="A2" s="91" t="s">
        <v>27</v>
      </c>
      <c r="B2" s="91"/>
      <c r="C2" s="91"/>
      <c r="D2" s="91"/>
      <c r="E2" s="91"/>
      <c r="F2" s="91"/>
      <c r="G2" s="91"/>
    </row>
    <row r="4" spans="1:7" ht="18.75" customHeight="1">
      <c r="A4" s="45" t="s">
        <v>13</v>
      </c>
      <c r="B4" s="5" t="s">
        <v>30</v>
      </c>
      <c r="C4" s="6" t="s">
        <v>44</v>
      </c>
    </row>
    <row r="5" spans="1:7" ht="18.75" customHeight="1">
      <c r="A5" s="45" t="s">
        <v>14</v>
      </c>
      <c r="B5" s="5" t="s">
        <v>24</v>
      </c>
    </row>
    <row r="7" spans="1:7">
      <c r="A7" s="7"/>
      <c r="B7" s="8"/>
      <c r="C7" s="9"/>
      <c r="D7" s="10"/>
      <c r="E7" s="7" t="s">
        <v>57</v>
      </c>
      <c r="F7" s="92"/>
      <c r="G7" s="10"/>
    </row>
    <row r="8" spans="1:7">
      <c r="A8" s="11" t="s">
        <v>0</v>
      </c>
      <c r="B8" s="12"/>
      <c r="C8" s="13"/>
      <c r="D8" s="14" t="s">
        <v>1</v>
      </c>
      <c r="E8" s="15"/>
      <c r="F8" s="93" t="s">
        <v>55</v>
      </c>
      <c r="G8" s="17" t="s">
        <v>8</v>
      </c>
    </row>
    <row r="9" spans="1:7">
      <c r="A9" s="18" t="s">
        <v>2</v>
      </c>
      <c r="B9" s="18" t="s">
        <v>3</v>
      </c>
      <c r="C9" s="18" t="s">
        <v>4</v>
      </c>
      <c r="D9" s="18" t="s">
        <v>5</v>
      </c>
      <c r="E9" s="19">
        <f>'Board mileage-master'!E9</f>
        <v>0.5</v>
      </c>
      <c r="F9" s="20" t="s">
        <v>56</v>
      </c>
      <c r="G9" s="21" t="s">
        <v>7</v>
      </c>
    </row>
    <row r="10" spans="1:7">
      <c r="A10" s="22"/>
      <c r="B10" s="23"/>
      <c r="C10" s="23"/>
      <c r="D10" s="24"/>
      <c r="E10" s="25"/>
      <c r="F10" s="94"/>
      <c r="G10" s="27"/>
    </row>
    <row r="11" spans="1:7">
      <c r="A11" s="95">
        <f>'Board mileage-master'!A11</f>
        <v>39071</v>
      </c>
      <c r="B11" s="23" t="s">
        <v>12</v>
      </c>
      <c r="C11" s="23"/>
      <c r="D11" s="104">
        <f>26.76*2</f>
        <v>53.52</v>
      </c>
      <c r="E11" s="25">
        <f>E9*D11</f>
        <v>26.76</v>
      </c>
      <c r="F11" s="94">
        <v>0</v>
      </c>
      <c r="G11" s="27">
        <f>SUM(E11:F11)</f>
        <v>26.76</v>
      </c>
    </row>
    <row r="12" spans="1:7">
      <c r="A12" s="22"/>
      <c r="B12" s="23"/>
      <c r="C12" s="23"/>
      <c r="D12" s="24"/>
      <c r="E12" s="25"/>
      <c r="F12" s="94"/>
      <c r="G12" s="27"/>
    </row>
    <row r="13" spans="1:7">
      <c r="A13" s="22"/>
      <c r="B13" s="23" t="str">
        <f>'Board mileage-master'!B13:B15</f>
        <v>Please enter all other meetings attended</v>
      </c>
      <c r="C13" s="23"/>
      <c r="D13" s="24"/>
      <c r="E13" s="25"/>
      <c r="F13" s="94"/>
      <c r="G13" s="27"/>
    </row>
    <row r="14" spans="1:7">
      <c r="A14" s="22"/>
      <c r="B14" s="23" t="str">
        <f>'Board mileage-master'!B14</f>
        <v>and any travel related expenses incurred</v>
      </c>
      <c r="C14" s="23"/>
      <c r="D14" s="24"/>
      <c r="E14" s="25"/>
      <c r="F14" s="94"/>
      <c r="G14" s="27"/>
    </row>
    <row r="15" spans="1:7">
      <c r="A15" s="22"/>
      <c r="B15" s="23" t="str">
        <f>'Board mileage-master'!B15</f>
        <v>for which you request reimbursement.</v>
      </c>
      <c r="C15" s="23"/>
      <c r="D15" s="24"/>
      <c r="E15" s="25"/>
      <c r="F15" s="94"/>
      <c r="G15" s="27"/>
    </row>
    <row r="16" spans="1:7">
      <c r="A16" s="22"/>
      <c r="B16" s="23"/>
      <c r="C16" s="23"/>
      <c r="D16" s="24"/>
      <c r="E16" s="25"/>
      <c r="F16" s="94"/>
      <c r="G16" s="27"/>
    </row>
    <row r="17" spans="1:7">
      <c r="A17" s="22"/>
      <c r="B17" s="23"/>
      <c r="C17" s="23"/>
      <c r="D17" s="24"/>
      <c r="E17" s="25"/>
      <c r="F17" s="94"/>
      <c r="G17" s="27"/>
    </row>
    <row r="18" spans="1:7">
      <c r="A18" s="29"/>
      <c r="B18" s="30"/>
      <c r="C18" s="23"/>
      <c r="D18" s="31"/>
      <c r="E18" s="25"/>
      <c r="F18" s="94"/>
      <c r="G18" s="27"/>
    </row>
    <row r="19" spans="1:7">
      <c r="A19" s="29"/>
      <c r="B19" s="23"/>
      <c r="C19" s="23"/>
      <c r="D19" s="24"/>
      <c r="E19" s="25"/>
      <c r="F19" s="94"/>
      <c r="G19" s="27"/>
    </row>
    <row r="20" spans="1:7">
      <c r="A20" s="32"/>
      <c r="C20" s="103"/>
      <c r="E20" s="25"/>
      <c r="F20" s="94"/>
      <c r="G20" s="27"/>
    </row>
    <row r="21" spans="1:7">
      <c r="A21" s="33"/>
      <c r="B21" s="30"/>
      <c r="C21" s="34"/>
      <c r="D21" s="31"/>
      <c r="E21" s="25"/>
      <c r="F21" s="94"/>
      <c r="G21" s="27"/>
    </row>
    <row r="22" spans="1:7">
      <c r="A22" s="33"/>
      <c r="B22" s="30"/>
      <c r="C22" s="34"/>
      <c r="D22" s="31"/>
      <c r="E22" s="25"/>
      <c r="F22" s="94"/>
      <c r="G22" s="27"/>
    </row>
    <row r="23" spans="1:7">
      <c r="A23" s="33"/>
      <c r="B23" s="30"/>
      <c r="C23" s="34"/>
      <c r="D23" s="31"/>
      <c r="E23" s="25"/>
      <c r="F23" s="94"/>
      <c r="G23" s="27"/>
    </row>
    <row r="24" spans="1:7">
      <c r="A24" s="33"/>
      <c r="B24" s="30"/>
      <c r="C24" s="34"/>
      <c r="D24" s="31"/>
      <c r="E24" s="25"/>
      <c r="F24" s="94"/>
      <c r="G24" s="27"/>
    </row>
    <row r="25" spans="1:7">
      <c r="A25" s="35" t="s">
        <v>6</v>
      </c>
      <c r="B25" s="36"/>
      <c r="C25" s="37"/>
      <c r="D25" s="100">
        <f>SUM(D10:D24)</f>
        <v>53.52</v>
      </c>
      <c r="E25" s="39">
        <f>SUM(E10:E24)</f>
        <v>26.76</v>
      </c>
      <c r="F25" s="39">
        <f>SUM(F10:F24)</f>
        <v>0</v>
      </c>
      <c r="G25" s="39">
        <f>SUM(G10:G24)</f>
        <v>26.76</v>
      </c>
    </row>
    <row r="26" spans="1:7">
      <c r="A26" s="40"/>
      <c r="B26" s="41"/>
      <c r="C26" s="42"/>
      <c r="D26" s="41"/>
      <c r="E26" s="41"/>
      <c r="F26" s="41"/>
      <c r="G26" s="41"/>
    </row>
    <row r="27" spans="1:7">
      <c r="A27" s="40"/>
      <c r="B27" s="41" t="s">
        <v>10</v>
      </c>
      <c r="C27" s="42"/>
      <c r="D27" s="41"/>
      <c r="E27" s="41"/>
      <c r="F27" s="41"/>
      <c r="G27" s="41"/>
    </row>
    <row r="28" spans="1:7">
      <c r="A28" s="40"/>
      <c r="B28" s="41"/>
      <c r="C28" s="42"/>
      <c r="D28" s="41"/>
      <c r="E28" s="41"/>
      <c r="F28" s="41"/>
      <c r="G28" s="41"/>
    </row>
    <row r="29" spans="1:7">
      <c r="A29" s="40"/>
      <c r="B29" s="41" t="s">
        <v>11</v>
      </c>
      <c r="C29" s="44"/>
      <c r="D29" s="44"/>
      <c r="E29" s="44"/>
      <c r="F29" s="44"/>
      <c r="G29" s="41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1" bottom="1" header="0.5" footer="0.5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E8" sqref="E8"/>
    </sheetView>
  </sheetViews>
  <sheetFormatPr defaultColWidth="11.33203125" defaultRowHeight="13.8"/>
  <cols>
    <col min="1" max="1" width="11.33203125" style="45"/>
    <col min="2" max="2" width="15.88671875" style="5" customWidth="1"/>
    <col min="3" max="3" width="17" style="6" customWidth="1"/>
    <col min="4" max="5" width="11.33203125" style="5"/>
    <col min="6" max="6" width="16.6640625" style="5" customWidth="1"/>
    <col min="7" max="16384" width="11.33203125" style="5"/>
  </cols>
  <sheetData>
    <row r="1" spans="1:7">
      <c r="A1" s="91" t="s">
        <v>26</v>
      </c>
      <c r="B1" s="91"/>
      <c r="C1" s="91"/>
      <c r="D1" s="91"/>
      <c r="E1" s="91"/>
      <c r="F1" s="91"/>
      <c r="G1" s="91"/>
    </row>
    <row r="2" spans="1:7">
      <c r="A2" s="91" t="s">
        <v>27</v>
      </c>
      <c r="B2" s="91"/>
      <c r="C2" s="91"/>
      <c r="D2" s="91"/>
      <c r="E2" s="91"/>
      <c r="F2" s="91"/>
      <c r="G2" s="91"/>
    </row>
    <row r="4" spans="1:7" ht="18.75" customHeight="1">
      <c r="A4" s="45" t="s">
        <v>13</v>
      </c>
      <c r="B4" s="5" t="s">
        <v>29</v>
      </c>
      <c r="C4" s="6" t="s">
        <v>38</v>
      </c>
    </row>
    <row r="5" spans="1:7" ht="18.75" customHeight="1">
      <c r="A5" s="45" t="s">
        <v>14</v>
      </c>
      <c r="B5" s="5" t="s">
        <v>25</v>
      </c>
    </row>
    <row r="7" spans="1:7">
      <c r="A7" s="7"/>
      <c r="B7" s="8"/>
      <c r="C7" s="9"/>
      <c r="D7" s="10"/>
      <c r="E7" s="7" t="s">
        <v>61</v>
      </c>
      <c r="F7" s="92"/>
      <c r="G7" s="10"/>
    </row>
    <row r="8" spans="1:7">
      <c r="A8" s="11" t="s">
        <v>0</v>
      </c>
      <c r="B8" s="12"/>
      <c r="C8" s="13"/>
      <c r="D8" s="14" t="s">
        <v>1</v>
      </c>
      <c r="E8" s="15"/>
      <c r="F8" s="93" t="s">
        <v>55</v>
      </c>
      <c r="G8" s="17" t="s">
        <v>8</v>
      </c>
    </row>
    <row r="9" spans="1:7">
      <c r="A9" s="18" t="s">
        <v>2</v>
      </c>
      <c r="B9" s="18" t="s">
        <v>3</v>
      </c>
      <c r="C9" s="18" t="s">
        <v>4</v>
      </c>
      <c r="D9" s="18" t="s">
        <v>5</v>
      </c>
      <c r="E9" s="19">
        <f>'Board mileage-master'!E9</f>
        <v>0.5</v>
      </c>
      <c r="F9" s="20" t="s">
        <v>56</v>
      </c>
      <c r="G9" s="21" t="s">
        <v>7</v>
      </c>
    </row>
    <row r="10" spans="1:7">
      <c r="A10" s="22"/>
      <c r="B10" s="23"/>
      <c r="C10" s="23"/>
      <c r="D10" s="24"/>
      <c r="E10" s="25"/>
      <c r="F10" s="94"/>
      <c r="G10" s="27"/>
    </row>
    <row r="11" spans="1:7">
      <c r="A11" s="95">
        <f>'Board mileage-master'!A11</f>
        <v>39071</v>
      </c>
      <c r="B11" s="23" t="s">
        <v>12</v>
      </c>
      <c r="C11" s="23"/>
      <c r="D11" s="105">
        <v>38</v>
      </c>
      <c r="E11" s="25">
        <f>E9*D11</f>
        <v>19</v>
      </c>
      <c r="F11" s="94">
        <v>0</v>
      </c>
      <c r="G11" s="27">
        <f>SUM(E11:F11)</f>
        <v>19</v>
      </c>
    </row>
    <row r="12" spans="1:7">
      <c r="A12" s="22"/>
      <c r="B12" s="23"/>
      <c r="C12" s="23"/>
      <c r="D12" s="24"/>
      <c r="E12" s="25"/>
      <c r="F12" s="94"/>
      <c r="G12" s="27"/>
    </row>
    <row r="13" spans="1:7">
      <c r="A13" s="22"/>
      <c r="B13" s="23" t="str">
        <f>'Board mileage-master'!B13:B15</f>
        <v>Please enter all other meetings attended</v>
      </c>
      <c r="C13" s="23"/>
      <c r="D13" s="24"/>
      <c r="E13" s="25"/>
      <c r="F13" s="94"/>
      <c r="G13" s="27"/>
    </row>
    <row r="14" spans="1:7">
      <c r="A14" s="22"/>
      <c r="B14" s="23" t="str">
        <f>'Board mileage-master'!B14</f>
        <v>and any travel related expenses incurred</v>
      </c>
      <c r="C14" s="23"/>
      <c r="D14" s="24"/>
      <c r="E14" s="25"/>
      <c r="F14" s="94"/>
      <c r="G14" s="27"/>
    </row>
    <row r="15" spans="1:7">
      <c r="A15" s="22"/>
      <c r="B15" s="23" t="str">
        <f>'Board mileage-master'!B15</f>
        <v>for which you request reimbursement.</v>
      </c>
      <c r="C15" s="23"/>
      <c r="D15" s="24"/>
      <c r="E15" s="25"/>
      <c r="F15" s="94"/>
      <c r="G15" s="27"/>
    </row>
    <row r="16" spans="1:7">
      <c r="A16" s="22"/>
      <c r="B16" s="23"/>
      <c r="C16" s="23"/>
      <c r="D16" s="24"/>
      <c r="E16" s="25"/>
      <c r="F16" s="94"/>
      <c r="G16" s="27"/>
    </row>
    <row r="17" spans="1:7">
      <c r="A17" s="22"/>
      <c r="B17" s="23"/>
      <c r="C17" s="23"/>
      <c r="D17" s="24"/>
      <c r="E17" s="25"/>
      <c r="F17" s="94"/>
      <c r="G17" s="27"/>
    </row>
    <row r="18" spans="1:7">
      <c r="A18" s="29"/>
      <c r="B18" s="30"/>
      <c r="C18" s="23"/>
      <c r="D18" s="31"/>
      <c r="E18" s="25"/>
      <c r="F18" s="94"/>
      <c r="G18" s="27"/>
    </row>
    <row r="19" spans="1:7">
      <c r="A19" s="29"/>
      <c r="B19" s="23"/>
      <c r="C19" s="23"/>
      <c r="D19" s="24"/>
      <c r="E19" s="25"/>
      <c r="F19" s="94"/>
      <c r="G19" s="27"/>
    </row>
    <row r="20" spans="1:7">
      <c r="A20" s="33"/>
      <c r="B20" s="30"/>
      <c r="C20" s="34"/>
      <c r="D20" s="31"/>
      <c r="E20" s="25"/>
      <c r="F20" s="94"/>
      <c r="G20" s="27"/>
    </row>
    <row r="21" spans="1:7">
      <c r="A21" s="33"/>
      <c r="B21" s="30"/>
      <c r="C21" s="34"/>
      <c r="D21" s="31"/>
      <c r="E21" s="25"/>
      <c r="F21" s="94"/>
      <c r="G21" s="27"/>
    </row>
    <row r="22" spans="1:7">
      <c r="A22" s="33"/>
      <c r="B22" s="30"/>
      <c r="C22" s="34"/>
      <c r="D22" s="31"/>
      <c r="E22" s="25"/>
      <c r="F22" s="94"/>
      <c r="G22" s="27"/>
    </row>
    <row r="23" spans="1:7">
      <c r="A23" s="33"/>
      <c r="B23" s="30"/>
      <c r="C23" s="34"/>
      <c r="D23" s="31"/>
      <c r="E23" s="25"/>
      <c r="F23" s="94"/>
      <c r="G23" s="27"/>
    </row>
    <row r="24" spans="1:7">
      <c r="A24" s="35" t="s">
        <v>6</v>
      </c>
      <c r="B24" s="36"/>
      <c r="C24" s="37"/>
      <c r="D24" s="38">
        <f>SUM(D10:D23)</f>
        <v>38</v>
      </c>
      <c r="E24" s="39">
        <f>SUM(E10:E23)</f>
        <v>19</v>
      </c>
      <c r="F24" s="39">
        <f>SUM(F10:F23)</f>
        <v>0</v>
      </c>
      <c r="G24" s="101">
        <f>SUM(G10:G23)</f>
        <v>19</v>
      </c>
    </row>
    <row r="25" spans="1:7">
      <c r="A25" s="40"/>
      <c r="B25" s="41"/>
      <c r="C25" s="42"/>
      <c r="D25" s="41"/>
      <c r="E25" s="41"/>
      <c r="F25" s="41"/>
      <c r="G25" s="41"/>
    </row>
    <row r="26" spans="1:7">
      <c r="A26" s="40"/>
      <c r="B26" s="41" t="s">
        <v>10</v>
      </c>
      <c r="C26" s="42"/>
      <c r="D26" s="41"/>
      <c r="E26" s="41"/>
      <c r="F26" s="41"/>
      <c r="G26" s="41"/>
    </row>
    <row r="27" spans="1:7">
      <c r="A27" s="40"/>
      <c r="B27" s="41"/>
      <c r="C27" s="42"/>
      <c r="D27" s="41"/>
      <c r="E27" s="41"/>
      <c r="F27" s="41"/>
      <c r="G27" s="41"/>
    </row>
    <row r="28" spans="1:7">
      <c r="A28" s="40"/>
      <c r="B28" s="41" t="s">
        <v>11</v>
      </c>
      <c r="C28" s="44"/>
      <c r="D28" s="44"/>
      <c r="E28" s="44"/>
      <c r="F28" s="44"/>
      <c r="G28" s="41"/>
    </row>
    <row r="29" spans="1:7">
      <c r="A29" s="40"/>
      <c r="B29" s="41"/>
      <c r="C29" s="42"/>
      <c r="D29" s="41"/>
      <c r="E29" s="41"/>
      <c r="F29" s="41"/>
      <c r="G29" s="41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activeCell="C16" sqref="C16"/>
    </sheetView>
  </sheetViews>
  <sheetFormatPr defaultColWidth="13.77734375" defaultRowHeight="13.8"/>
  <cols>
    <col min="1" max="1" width="13.77734375" style="45"/>
    <col min="2" max="2" width="13.77734375" style="5"/>
    <col min="3" max="3" width="13.77734375" style="6"/>
    <col min="4" max="4" width="9.33203125" style="5" customWidth="1"/>
    <col min="5" max="5" width="10.109375" style="5" customWidth="1"/>
    <col min="6" max="6" width="16.21875" style="5" customWidth="1"/>
    <col min="7" max="16384" width="13.77734375" style="5"/>
  </cols>
  <sheetData>
    <row r="1" spans="1:7">
      <c r="A1" s="91" t="s">
        <v>26</v>
      </c>
      <c r="B1" s="91"/>
      <c r="C1" s="91"/>
      <c r="D1" s="91"/>
      <c r="E1" s="91"/>
      <c r="F1" s="91"/>
      <c r="G1" s="91"/>
    </row>
    <row r="2" spans="1:7">
      <c r="A2" s="91" t="s">
        <v>27</v>
      </c>
      <c r="B2" s="91"/>
      <c r="C2" s="91"/>
      <c r="D2" s="91"/>
      <c r="E2" s="91"/>
      <c r="F2" s="91"/>
      <c r="G2" s="91"/>
    </row>
    <row r="4" spans="1:7" ht="18.75" customHeight="1">
      <c r="A4" s="45" t="s">
        <v>13</v>
      </c>
      <c r="B4" s="5" t="s">
        <v>46</v>
      </c>
    </row>
    <row r="5" spans="1:7" ht="18.75" customHeight="1">
      <c r="A5" s="45" t="s">
        <v>14</v>
      </c>
      <c r="B5" s="5" t="s">
        <v>47</v>
      </c>
      <c r="D5" s="5" t="s">
        <v>48</v>
      </c>
    </row>
    <row r="7" spans="1:7">
      <c r="A7" s="7"/>
      <c r="B7" s="8"/>
      <c r="C7" s="9"/>
      <c r="D7" s="10"/>
      <c r="E7" s="7" t="s">
        <v>57</v>
      </c>
      <c r="F7" s="92"/>
      <c r="G7" s="10"/>
    </row>
    <row r="8" spans="1:7">
      <c r="A8" s="11" t="s">
        <v>0</v>
      </c>
      <c r="B8" s="12"/>
      <c r="C8" s="13"/>
      <c r="D8" s="14" t="s">
        <v>1</v>
      </c>
      <c r="E8" s="15"/>
      <c r="F8" s="93" t="s">
        <v>55</v>
      </c>
      <c r="G8" s="17" t="s">
        <v>8</v>
      </c>
    </row>
    <row r="9" spans="1:7">
      <c r="A9" s="18" t="s">
        <v>2</v>
      </c>
      <c r="B9" s="18" t="s">
        <v>3</v>
      </c>
      <c r="C9" s="18" t="s">
        <v>4</v>
      </c>
      <c r="D9" s="18" t="s">
        <v>5</v>
      </c>
      <c r="E9" s="19">
        <f>'Board mileage-master'!E9</f>
        <v>0.5</v>
      </c>
      <c r="F9" s="20" t="s">
        <v>56</v>
      </c>
      <c r="G9" s="21" t="s">
        <v>7</v>
      </c>
    </row>
    <row r="10" spans="1:7">
      <c r="A10" s="22"/>
      <c r="B10" s="23"/>
      <c r="C10" s="23"/>
      <c r="D10" s="24"/>
      <c r="E10" s="25"/>
      <c r="F10" s="94"/>
      <c r="G10" s="27"/>
    </row>
    <row r="11" spans="1:7">
      <c r="A11" s="28">
        <f>'Board mileage-master'!A11</f>
        <v>39071</v>
      </c>
      <c r="B11" s="23" t="s">
        <v>12</v>
      </c>
      <c r="C11" s="23"/>
      <c r="D11" s="98">
        <f>8.98*2</f>
        <v>17.96</v>
      </c>
      <c r="E11" s="25">
        <f>D11*E9</f>
        <v>8.98</v>
      </c>
      <c r="F11" s="94">
        <v>0</v>
      </c>
      <c r="G11" s="27">
        <f>SUM(E11:F11)</f>
        <v>8.98</v>
      </c>
    </row>
    <row r="12" spans="1:7">
      <c r="A12" s="106"/>
      <c r="B12" s="23"/>
      <c r="C12" s="23"/>
      <c r="D12" s="24"/>
      <c r="E12" s="25"/>
      <c r="F12" s="94"/>
      <c r="G12" s="27"/>
    </row>
    <row r="13" spans="1:7">
      <c r="A13" s="106"/>
      <c r="B13" s="23"/>
      <c r="C13" s="23"/>
      <c r="D13" s="24"/>
      <c r="E13" s="25"/>
      <c r="F13" s="94"/>
      <c r="G13" s="27"/>
    </row>
    <row r="14" spans="1:7">
      <c r="A14" s="106"/>
      <c r="B14" s="23"/>
      <c r="C14" s="23"/>
      <c r="D14" s="24"/>
      <c r="E14" s="25"/>
      <c r="F14" s="94"/>
      <c r="G14" s="27"/>
    </row>
    <row r="15" spans="1:7">
      <c r="A15" s="106"/>
      <c r="B15" s="23"/>
      <c r="C15" s="23"/>
      <c r="D15" s="24"/>
      <c r="E15" s="25"/>
      <c r="F15" s="94"/>
      <c r="G15" s="27"/>
    </row>
    <row r="16" spans="1:7">
      <c r="A16" s="106"/>
      <c r="B16" s="23"/>
      <c r="C16" s="23"/>
      <c r="D16" s="24"/>
      <c r="E16" s="25"/>
      <c r="F16" s="94"/>
      <c r="G16" s="27"/>
    </row>
    <row r="17" spans="1:7">
      <c r="A17" s="106"/>
      <c r="B17" s="23"/>
      <c r="C17" s="23"/>
      <c r="D17" s="24"/>
      <c r="E17" s="25"/>
      <c r="F17" s="94"/>
      <c r="G17" s="27"/>
    </row>
    <row r="18" spans="1:7">
      <c r="A18" s="106"/>
      <c r="B18" s="23"/>
      <c r="C18" s="23"/>
      <c r="D18" s="24"/>
      <c r="E18" s="25"/>
      <c r="F18" s="94"/>
      <c r="G18" s="27"/>
    </row>
    <row r="19" spans="1:7">
      <c r="A19" s="106"/>
      <c r="B19" s="23"/>
      <c r="C19" s="23"/>
      <c r="D19" s="24"/>
      <c r="E19" s="25"/>
      <c r="F19" s="94"/>
      <c r="G19" s="27"/>
    </row>
    <row r="20" spans="1:7">
      <c r="A20" s="33"/>
      <c r="B20" s="30"/>
      <c r="C20" s="34"/>
      <c r="D20" s="31"/>
      <c r="E20" s="25"/>
      <c r="F20" s="94"/>
      <c r="G20" s="27"/>
    </row>
    <row r="21" spans="1:7">
      <c r="A21" s="33"/>
      <c r="B21" s="30"/>
      <c r="C21" s="34"/>
      <c r="D21" s="31"/>
      <c r="E21" s="25"/>
      <c r="F21" s="94"/>
      <c r="G21" s="27"/>
    </row>
    <row r="22" spans="1:7">
      <c r="A22" s="35" t="s">
        <v>6</v>
      </c>
      <c r="B22" s="36"/>
      <c r="C22" s="37"/>
      <c r="D22" s="100">
        <f t="shared" ref="D22:G22" si="0">SUM(D10:D21)</f>
        <v>17.96</v>
      </c>
      <c r="E22" s="39">
        <f t="shared" si="0"/>
        <v>8.98</v>
      </c>
      <c r="F22" s="39">
        <f t="shared" si="0"/>
        <v>0</v>
      </c>
      <c r="G22" s="39">
        <f t="shared" si="0"/>
        <v>8.98</v>
      </c>
    </row>
    <row r="23" spans="1:7">
      <c r="A23" s="40"/>
      <c r="B23" s="41"/>
      <c r="C23" s="42"/>
      <c r="D23" s="41"/>
      <c r="E23" s="41"/>
      <c r="F23" s="41"/>
      <c r="G23" s="41"/>
    </row>
    <row r="24" spans="1:7">
      <c r="A24" s="40"/>
      <c r="B24" s="41" t="s">
        <v>10</v>
      </c>
      <c r="C24" s="42"/>
      <c r="D24" s="41"/>
      <c r="E24" s="41"/>
      <c r="F24" s="41"/>
      <c r="G24" s="41"/>
    </row>
    <row r="25" spans="1:7">
      <c r="A25" s="40"/>
      <c r="B25" s="41"/>
      <c r="C25" s="42"/>
      <c r="D25" s="41"/>
      <c r="E25" s="41"/>
      <c r="F25" s="41"/>
      <c r="G25" s="41"/>
    </row>
    <row r="26" spans="1:7">
      <c r="A26" s="40"/>
      <c r="B26" s="41" t="s">
        <v>11</v>
      </c>
      <c r="C26" s="44"/>
      <c r="D26" s="44"/>
      <c r="E26" s="44"/>
      <c r="F26" s="44"/>
      <c r="G26" s="41"/>
    </row>
    <row r="27" spans="1:7">
      <c r="A27" s="40"/>
      <c r="B27" s="41"/>
      <c r="C27" s="42"/>
      <c r="D27" s="41"/>
      <c r="E27" s="41"/>
      <c r="F27" s="41"/>
      <c r="G27" s="41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  <vt:lpstr>Fairview!Print_Area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Erie County Technical School</cp:lastModifiedBy>
  <cp:lastPrinted>2010-12-20T15:49:01Z</cp:lastPrinted>
  <dcterms:created xsi:type="dcterms:W3CDTF">1997-07-25T20:25:37Z</dcterms:created>
  <dcterms:modified xsi:type="dcterms:W3CDTF">2010-12-20T15:52:21Z</dcterms:modified>
</cp:coreProperties>
</file>