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5192" windowHeight="87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25725"/>
</workbook>
</file>

<file path=xl/calcChain.xml><?xml version="1.0" encoding="utf-8"?>
<calcChain xmlns="http://schemas.openxmlformats.org/spreadsheetml/2006/main">
  <c r="K59" i="1"/>
  <c r="K60"/>
  <c r="K61"/>
  <c r="K58"/>
  <c r="K54"/>
  <c r="K51"/>
  <c r="K50"/>
  <c r="K49"/>
  <c r="K48"/>
  <c r="K46"/>
  <c r="K45"/>
  <c r="K43"/>
  <c r="K44"/>
  <c r="K42"/>
  <c r="K41"/>
  <c r="K38"/>
  <c r="K40"/>
  <c r="K39"/>
  <c r="K37"/>
  <c r="K15"/>
  <c r="K12"/>
</calcChain>
</file>

<file path=xl/sharedStrings.xml><?xml version="1.0" encoding="utf-8"?>
<sst xmlns="http://schemas.openxmlformats.org/spreadsheetml/2006/main" count="183" uniqueCount="133">
  <si>
    <t>ERIE COUNTY TECHNICAL SCHOOL</t>
  </si>
  <si>
    <t>NAME</t>
  </si>
  <si>
    <t>Patricia Palo</t>
  </si>
  <si>
    <t>Roach Hewitt</t>
  </si>
  <si>
    <t>David Michalak</t>
  </si>
  <si>
    <t>Sherry States</t>
  </si>
  <si>
    <t>Don Hofmeister</t>
  </si>
  <si>
    <t>Charles Lytle</t>
  </si>
  <si>
    <t>Mark Cyphert</t>
  </si>
  <si>
    <t>Curtis Oakes</t>
  </si>
  <si>
    <t>Lisa Sorensen</t>
  </si>
  <si>
    <t>David Yanosko</t>
  </si>
  <si>
    <t>Kenneth Balsiger</t>
  </si>
  <si>
    <t>Sandra Carr</t>
  </si>
  <si>
    <t>Janet Grossman</t>
  </si>
  <si>
    <t>Elaine Shaffer</t>
  </si>
  <si>
    <t>Robert Craft</t>
  </si>
  <si>
    <t>Joseph Salorino</t>
  </si>
  <si>
    <t>J. Tracy Massello</t>
  </si>
  <si>
    <t>Timothy Mientkiewicz</t>
  </si>
  <si>
    <t>Donna Erdman</t>
  </si>
  <si>
    <t>Andrea Lucarotti</t>
  </si>
  <si>
    <t>Phylis Zimmerman</t>
  </si>
  <si>
    <t>Robin Grimes</t>
  </si>
  <si>
    <t>Stephanie Hamilton</t>
  </si>
  <si>
    <t>Mariea Sargent</t>
  </si>
  <si>
    <t>Robert Suprynowicz</t>
  </si>
  <si>
    <t>Tammy Bright</t>
  </si>
  <si>
    <t>Sam Steever</t>
  </si>
  <si>
    <t>Danielle Wilber</t>
  </si>
  <si>
    <t>Lesa Scalise</t>
  </si>
  <si>
    <t>Donnell, William</t>
  </si>
  <si>
    <t>Heubel, Patricia</t>
  </si>
  <si>
    <t xml:space="preserve">Drake, Roy </t>
  </si>
  <si>
    <t xml:space="preserve">Lasher, Daniel </t>
  </si>
  <si>
    <t xml:space="preserve">Lasher, Pamela </t>
  </si>
  <si>
    <t>Gangemi, Rosanne</t>
  </si>
  <si>
    <t>Olson-Gern, Ursula</t>
  </si>
  <si>
    <t>Braddock, Shirley</t>
  </si>
  <si>
    <t>Anderson, Eleanore</t>
  </si>
  <si>
    <t xml:space="preserve">Clickett, Mark </t>
  </si>
  <si>
    <t>Hodas, Patricia</t>
  </si>
  <si>
    <t>Sipes, Jim</t>
  </si>
  <si>
    <t>Perry, Mryon Robert</t>
  </si>
  <si>
    <t>Cross, Cheryl</t>
  </si>
  <si>
    <t>Haupt, Kim</t>
  </si>
  <si>
    <t>Cross, Elaine</t>
  </si>
  <si>
    <t>Tatalone, Susan</t>
  </si>
  <si>
    <t>Hough, Andrew</t>
  </si>
  <si>
    <t>Winslow, Robert</t>
  </si>
  <si>
    <t>Senger, Mike</t>
  </si>
  <si>
    <t>Neely, Tiffany</t>
  </si>
  <si>
    <t>Nichilo, Amy</t>
  </si>
  <si>
    <t>Boyd, Jane</t>
  </si>
  <si>
    <t>DATE</t>
  </si>
  <si>
    <t xml:space="preserve">START </t>
  </si>
  <si>
    <t xml:space="preserve">BIRTH </t>
  </si>
  <si>
    <t xml:space="preserve">YRS </t>
  </si>
  <si>
    <t>SERVICE</t>
  </si>
  <si>
    <t>AGE</t>
  </si>
  <si>
    <t>Litz, Jessica</t>
  </si>
  <si>
    <t>Jackson, Aldo</t>
  </si>
  <si>
    <t>Fritz, Paul</t>
  </si>
  <si>
    <t>Holland, Patrick</t>
  </si>
  <si>
    <t>Tarasovitch, Joe</t>
  </si>
  <si>
    <t>Kennerknecht, Janet</t>
  </si>
  <si>
    <t>Sceiford, Steve</t>
  </si>
  <si>
    <t>Camp, Mary Ellen</t>
  </si>
  <si>
    <t>Smith, Jeff</t>
  </si>
  <si>
    <t>Palloto, Kathy</t>
  </si>
  <si>
    <t>Fatica, Natalie</t>
  </si>
  <si>
    <t xml:space="preserve">PSERS </t>
  </si>
  <si>
    <t>Cochran, Denise</t>
  </si>
  <si>
    <t>STEP</t>
  </si>
  <si>
    <t>COLUMN</t>
  </si>
  <si>
    <t>E</t>
  </si>
  <si>
    <t xml:space="preserve">C </t>
  </si>
  <si>
    <t>C</t>
  </si>
  <si>
    <t>D</t>
  </si>
  <si>
    <t>A/B</t>
  </si>
  <si>
    <t xml:space="preserve">CURRENT </t>
  </si>
  <si>
    <t>SALARY</t>
  </si>
  <si>
    <t>PROGRAM</t>
  </si>
  <si>
    <t>Guidance</t>
  </si>
  <si>
    <t>Culinary</t>
  </si>
  <si>
    <t>Electrical Engineering</t>
  </si>
  <si>
    <t>Computer Info</t>
  </si>
  <si>
    <t>Construction</t>
  </si>
  <si>
    <t>Tourism</t>
  </si>
  <si>
    <t>Early Childhood</t>
  </si>
  <si>
    <t>Auto Body</t>
  </si>
  <si>
    <t>Business Partnership</t>
  </si>
  <si>
    <t>Facilities Maint.</t>
  </si>
  <si>
    <t>Auto Tech</t>
  </si>
  <si>
    <t>Graphics</t>
  </si>
  <si>
    <t>Metal Fab.</t>
  </si>
  <si>
    <t>Reading Coach</t>
  </si>
  <si>
    <t>Math</t>
  </si>
  <si>
    <t>Electronics</t>
  </si>
  <si>
    <t>Health Assistant</t>
  </si>
  <si>
    <t>Professional Skills</t>
  </si>
  <si>
    <t>Networking</t>
  </si>
  <si>
    <t>Admissions</t>
  </si>
  <si>
    <t>Drafting</t>
  </si>
  <si>
    <t>Cosmetology</t>
  </si>
  <si>
    <t>Precision Machining</t>
  </si>
  <si>
    <t>Art and Design</t>
  </si>
  <si>
    <t>Transition</t>
  </si>
  <si>
    <t>Maintenance</t>
  </si>
  <si>
    <t>Aide</t>
  </si>
  <si>
    <t>Custodian</t>
  </si>
  <si>
    <t>Secretary</t>
  </si>
  <si>
    <t>Food Service Aide</t>
  </si>
  <si>
    <t>Tech Technician</t>
  </si>
  <si>
    <t>RCTC Manager</t>
  </si>
  <si>
    <t>Food Service Manager</t>
  </si>
  <si>
    <t>Facilities Manager</t>
  </si>
  <si>
    <t>Business Manager</t>
  </si>
  <si>
    <t>Instructional Support</t>
  </si>
  <si>
    <t>Director</t>
  </si>
  <si>
    <t>Principal</t>
  </si>
  <si>
    <t>HR Coordinator</t>
  </si>
  <si>
    <t>IT Manager</t>
  </si>
  <si>
    <t>2010-2011</t>
  </si>
  <si>
    <t>Projected</t>
  </si>
  <si>
    <t>Retirement</t>
  </si>
  <si>
    <t>Age 62/ 1 year service</t>
  </si>
  <si>
    <t>35 years service</t>
  </si>
  <si>
    <t>Age 60/ 30 years service</t>
  </si>
  <si>
    <t>Classifed- support staff</t>
  </si>
  <si>
    <t>Professional staff</t>
  </si>
  <si>
    <t>Administrative Staff</t>
  </si>
  <si>
    <t>PSERS- normal retirement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</si>
</sst>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m/d/yyyy;@"/>
    <numFmt numFmtId="166" formatCode="_(&quot;$&quot;* #,##0_);_(&quot;$&quot;* \(#,##0\);_(&quot;$&quot;* &quot;-&quot;??_);_(@_)"/>
  </numFmts>
  <fonts count="10">
    <font>
      <sz val="10"/>
      <name val="Arial"/>
    </font>
    <font>
      <sz val="10"/>
      <name val="Arial"/>
    </font>
    <font>
      <sz val="8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7030A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/>
    <xf numFmtId="0" fontId="4" fillId="0" borderId="0" xfId="0" applyFont="1" applyAlignment="1">
      <alignment horizontal="center"/>
    </xf>
    <xf numFmtId="17" fontId="4" fillId="0" borderId="1" xfId="0" applyNumberFormat="1" applyFont="1" applyBorder="1" applyAlignment="1"/>
    <xf numFmtId="0" fontId="4" fillId="0" borderId="2" xfId="0" applyFont="1" applyBorder="1" applyAlignment="1"/>
    <xf numFmtId="14" fontId="4" fillId="0" borderId="2" xfId="0" applyNumberFormat="1" applyFont="1" applyBorder="1" applyAlignment="1"/>
    <xf numFmtId="0" fontId="4" fillId="0" borderId="2" xfId="0" applyFont="1" applyBorder="1"/>
    <xf numFmtId="14" fontId="4" fillId="0" borderId="2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0" fontId="5" fillId="0" borderId="7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14" fontId="5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6" fillId="0" borderId="7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14" fontId="6" fillId="0" borderId="0" xfId="0" applyNumberFormat="1" applyFont="1" applyBorder="1"/>
    <xf numFmtId="0" fontId="7" fillId="0" borderId="7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14" fontId="7" fillId="0" borderId="0" xfId="0" applyNumberFormat="1" applyFont="1" applyBorder="1"/>
    <xf numFmtId="0" fontId="7" fillId="0" borderId="0" xfId="0" applyFont="1"/>
    <xf numFmtId="0" fontId="8" fillId="0" borderId="7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14" fontId="8" fillId="0" borderId="0" xfId="0" applyNumberFormat="1" applyFont="1" applyBorder="1"/>
    <xf numFmtId="0" fontId="8" fillId="0" borderId="0" xfId="0" applyFont="1"/>
    <xf numFmtId="0" fontId="3" fillId="0" borderId="7" xfId="0" applyFont="1" applyBorder="1"/>
    <xf numFmtId="0" fontId="3" fillId="0" borderId="0" xfId="0" applyFont="1" applyBorder="1"/>
    <xf numFmtId="14" fontId="3" fillId="0" borderId="0" xfId="0" applyNumberFormat="1" applyFont="1" applyBorder="1"/>
    <xf numFmtId="0" fontId="3" fillId="0" borderId="4" xfId="0" applyFont="1" applyBorder="1"/>
    <xf numFmtId="0" fontId="9" fillId="0" borderId="0" xfId="0" applyFont="1"/>
    <xf numFmtId="0" fontId="5" fillId="0" borderId="0" xfId="0" applyFont="1"/>
    <xf numFmtId="0" fontId="6" fillId="0" borderId="0" xfId="0" applyFont="1"/>
    <xf numFmtId="49" fontId="3" fillId="0" borderId="7" xfId="0" applyNumberFormat="1" applyFont="1" applyBorder="1"/>
    <xf numFmtId="164" fontId="3" fillId="0" borderId="0" xfId="0" applyNumberFormat="1" applyFont="1" applyBorder="1"/>
    <xf numFmtId="49" fontId="3" fillId="0" borderId="7" xfId="0" applyNumberFormat="1" applyFont="1" applyFill="1" applyBorder="1"/>
    <xf numFmtId="49" fontId="3" fillId="0" borderId="0" xfId="0" applyNumberFormat="1" applyFont="1" applyFill="1" applyBorder="1"/>
    <xf numFmtId="49" fontId="9" fillId="0" borderId="7" xfId="0" applyNumberFormat="1" applyFont="1" applyFill="1" applyBorder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14" fontId="9" fillId="0" borderId="0" xfId="0" applyNumberFormat="1" applyFont="1" applyBorder="1"/>
    <xf numFmtId="166" fontId="3" fillId="0" borderId="0" xfId="1" applyNumberFormat="1" applyFont="1" applyAlignment="1">
      <alignment horizontal="center"/>
    </xf>
    <xf numFmtId="166" fontId="4" fillId="0" borderId="3" xfId="1" applyNumberFormat="1" applyFont="1" applyBorder="1" applyAlignment="1">
      <alignment horizontal="center"/>
    </xf>
    <xf numFmtId="166" fontId="4" fillId="0" borderId="8" xfId="1" applyNumberFormat="1" applyFont="1" applyBorder="1" applyAlignment="1">
      <alignment horizontal="center"/>
    </xf>
    <xf numFmtId="166" fontId="4" fillId="0" borderId="6" xfId="1" applyNumberFormat="1" applyFont="1" applyBorder="1" applyAlignment="1">
      <alignment horizontal="center"/>
    </xf>
    <xf numFmtId="166" fontId="5" fillId="0" borderId="8" xfId="1" applyNumberFormat="1" applyFont="1" applyBorder="1" applyAlignment="1">
      <alignment horizontal="center"/>
    </xf>
    <xf numFmtId="166" fontId="6" fillId="0" borderId="8" xfId="1" applyNumberFormat="1" applyFont="1" applyBorder="1" applyAlignment="1">
      <alignment horizontal="center"/>
    </xf>
    <xf numFmtId="166" fontId="7" fillId="0" borderId="8" xfId="1" applyNumberFormat="1" applyFont="1" applyBorder="1" applyAlignment="1">
      <alignment horizontal="center"/>
    </xf>
    <xf numFmtId="166" fontId="8" fillId="0" borderId="8" xfId="1" applyNumberFormat="1" applyFont="1" applyBorder="1" applyAlignment="1">
      <alignment horizontal="center"/>
    </xf>
    <xf numFmtId="166" fontId="3" fillId="0" borderId="8" xfId="1" applyNumberFormat="1" applyFont="1" applyBorder="1" applyAlignment="1">
      <alignment horizontal="center"/>
    </xf>
    <xf numFmtId="166" fontId="3" fillId="0" borderId="0" xfId="1" applyNumberFormat="1" applyFont="1" applyBorder="1" applyAlignment="1">
      <alignment horizontal="center"/>
    </xf>
    <xf numFmtId="0" fontId="9" fillId="0" borderId="7" xfId="0" applyFont="1" applyBorder="1"/>
    <xf numFmtId="166" fontId="9" fillId="0" borderId="8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9" fontId="9" fillId="0" borderId="0" xfId="0" applyNumberFormat="1" applyFont="1" applyFill="1" applyBorder="1"/>
    <xf numFmtId="49" fontId="4" fillId="0" borderId="9" xfId="0" applyNumberFormat="1" applyFont="1" applyFill="1" applyBorder="1" applyAlignment="1">
      <alignment horizontal="center"/>
    </xf>
    <xf numFmtId="49" fontId="4" fillId="0" borderId="10" xfId="0" applyNumberFormat="1" applyFont="1" applyFill="1" applyBorder="1" applyAlignment="1">
      <alignment horizontal="center"/>
    </xf>
    <xf numFmtId="49" fontId="4" fillId="0" borderId="1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8"/>
  <sheetViews>
    <sheetView tabSelected="1" workbookViewId="0">
      <selection sqref="A1:XFD4"/>
    </sheetView>
  </sheetViews>
  <sheetFormatPr defaultColWidth="10.88671875" defaultRowHeight="13.8"/>
  <cols>
    <col min="1" max="1" width="15.33203125" style="1" customWidth="1"/>
    <col min="2" max="2" width="18.109375" style="2" customWidth="1"/>
    <col min="3" max="4" width="10.88671875" style="1"/>
    <col min="5" max="5" width="9.88671875" style="3" customWidth="1"/>
    <col min="6" max="6" width="6.44140625" style="1" customWidth="1"/>
    <col min="7" max="7" width="10.88671875" style="1"/>
    <col min="8" max="8" width="9.5546875" style="2" customWidth="1"/>
    <col min="9" max="9" width="8.77734375" style="2" customWidth="1"/>
    <col min="10" max="10" width="10.88671875" style="2"/>
    <col min="11" max="11" width="11.109375" style="52" customWidth="1"/>
    <col min="12" max="16384" width="10.88671875" style="1"/>
  </cols>
  <sheetData>
    <row r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11" customFormat="1">
      <c r="A2" s="5"/>
      <c r="B2" s="6"/>
      <c r="C2" s="6"/>
      <c r="D2" s="6"/>
      <c r="E2" s="7">
        <v>40637</v>
      </c>
      <c r="F2" s="8"/>
      <c r="G2" s="9">
        <v>40724</v>
      </c>
      <c r="H2" s="10"/>
      <c r="I2" s="10"/>
      <c r="J2" s="10" t="s">
        <v>124</v>
      </c>
      <c r="K2" s="53" t="s">
        <v>123</v>
      </c>
    </row>
    <row r="3" spans="1:11">
      <c r="A3" s="12" t="s">
        <v>1</v>
      </c>
      <c r="B3" s="13" t="s">
        <v>82</v>
      </c>
      <c r="C3" s="13" t="s">
        <v>55</v>
      </c>
      <c r="D3" s="13" t="s">
        <v>56</v>
      </c>
      <c r="E3" s="14" t="s">
        <v>57</v>
      </c>
      <c r="F3" s="13" t="s">
        <v>59</v>
      </c>
      <c r="G3" s="13" t="s">
        <v>71</v>
      </c>
      <c r="H3" s="13" t="s">
        <v>74</v>
      </c>
      <c r="I3" s="13" t="s">
        <v>73</v>
      </c>
      <c r="J3" s="13" t="s">
        <v>125</v>
      </c>
      <c r="K3" s="54" t="s">
        <v>80</v>
      </c>
    </row>
    <row r="4" spans="1:11">
      <c r="A4" s="15"/>
      <c r="B4" s="16"/>
      <c r="C4" s="16" t="s">
        <v>54</v>
      </c>
      <c r="D4" s="16" t="s">
        <v>54</v>
      </c>
      <c r="E4" s="17" t="s">
        <v>58</v>
      </c>
      <c r="F4" s="16"/>
      <c r="G4" s="16" t="s">
        <v>58</v>
      </c>
      <c r="H4" s="16"/>
      <c r="I4" s="16"/>
      <c r="J4" s="16"/>
      <c r="K4" s="55" t="s">
        <v>81</v>
      </c>
    </row>
    <row r="5" spans="1:11">
      <c r="A5" s="64" t="s">
        <v>130</v>
      </c>
      <c r="B5" s="65"/>
      <c r="C5" s="65"/>
      <c r="D5" s="65"/>
      <c r="E5" s="65"/>
      <c r="F5" s="65"/>
      <c r="G5" s="65"/>
      <c r="H5" s="65"/>
      <c r="I5" s="65"/>
      <c r="J5" s="65"/>
      <c r="K5" s="66"/>
    </row>
    <row r="6" spans="1:11">
      <c r="A6" s="18" t="s">
        <v>14</v>
      </c>
      <c r="B6" s="20" t="s">
        <v>84</v>
      </c>
      <c r="C6" s="21">
        <v>35643</v>
      </c>
      <c r="D6" s="21">
        <v>17138</v>
      </c>
      <c r="E6" s="19">
        <v>14</v>
      </c>
      <c r="F6" s="19">
        <v>64</v>
      </c>
      <c r="G6" s="19">
        <v>17</v>
      </c>
      <c r="H6" s="20" t="s">
        <v>78</v>
      </c>
      <c r="I6" s="20">
        <v>21</v>
      </c>
      <c r="J6" s="20">
        <v>2012</v>
      </c>
      <c r="K6" s="56">
        <v>64115</v>
      </c>
    </row>
    <row r="7" spans="1:11">
      <c r="A7" s="18" t="s">
        <v>6</v>
      </c>
      <c r="B7" s="20" t="s">
        <v>85</v>
      </c>
      <c r="C7" s="21">
        <v>33847</v>
      </c>
      <c r="D7" s="21">
        <v>17354</v>
      </c>
      <c r="E7" s="19">
        <v>19</v>
      </c>
      <c r="F7" s="19">
        <v>63</v>
      </c>
      <c r="G7" s="19">
        <v>17.72</v>
      </c>
      <c r="H7" s="20" t="s">
        <v>77</v>
      </c>
      <c r="I7" s="20">
        <v>21</v>
      </c>
      <c r="J7" s="22"/>
      <c r="K7" s="56">
        <v>63346</v>
      </c>
    </row>
    <row r="8" spans="1:11">
      <c r="A8" s="23" t="s">
        <v>3</v>
      </c>
      <c r="B8" s="25" t="s">
        <v>86</v>
      </c>
      <c r="C8" s="26">
        <v>32384</v>
      </c>
      <c r="D8" s="26">
        <v>18642</v>
      </c>
      <c r="E8" s="24">
        <v>23</v>
      </c>
      <c r="F8" s="24">
        <v>60</v>
      </c>
      <c r="G8" s="24">
        <v>23.34</v>
      </c>
      <c r="H8" s="25" t="s">
        <v>75</v>
      </c>
      <c r="I8" s="25">
        <v>21</v>
      </c>
      <c r="J8" s="25">
        <v>2013</v>
      </c>
      <c r="K8" s="57">
        <v>64215</v>
      </c>
    </row>
    <row r="9" spans="1:11">
      <c r="A9" s="23" t="s">
        <v>7</v>
      </c>
      <c r="B9" s="25" t="s">
        <v>87</v>
      </c>
      <c r="C9" s="26">
        <v>33847</v>
      </c>
      <c r="D9" s="26">
        <v>18581</v>
      </c>
      <c r="E9" s="24">
        <v>19</v>
      </c>
      <c r="F9" s="24">
        <v>60</v>
      </c>
      <c r="G9" s="24">
        <v>18</v>
      </c>
      <c r="H9" s="25" t="s">
        <v>78</v>
      </c>
      <c r="I9" s="25">
        <v>20</v>
      </c>
      <c r="J9" s="25"/>
      <c r="K9" s="57">
        <v>52024</v>
      </c>
    </row>
    <row r="10" spans="1:11">
      <c r="A10" s="23" t="s">
        <v>9</v>
      </c>
      <c r="B10" s="25" t="s">
        <v>84</v>
      </c>
      <c r="C10" s="26">
        <v>34211</v>
      </c>
      <c r="D10" s="26">
        <v>18712</v>
      </c>
      <c r="E10" s="24">
        <v>18</v>
      </c>
      <c r="F10" s="24">
        <v>60</v>
      </c>
      <c r="G10" s="24">
        <v>17.52</v>
      </c>
      <c r="H10" s="25" t="s">
        <v>77</v>
      </c>
      <c r="I10" s="25">
        <v>20</v>
      </c>
      <c r="J10" s="25"/>
      <c r="K10" s="57">
        <v>51006</v>
      </c>
    </row>
    <row r="11" spans="1:11" s="31" customFormat="1">
      <c r="A11" s="27" t="s">
        <v>16</v>
      </c>
      <c r="B11" s="29" t="s">
        <v>88</v>
      </c>
      <c r="C11" s="30">
        <v>37130</v>
      </c>
      <c r="D11" s="30">
        <v>19067</v>
      </c>
      <c r="E11" s="28">
        <v>10</v>
      </c>
      <c r="F11" s="28">
        <v>59</v>
      </c>
      <c r="G11" s="28">
        <v>10.99</v>
      </c>
      <c r="H11" s="29" t="s">
        <v>77</v>
      </c>
      <c r="I11" s="29">
        <v>21</v>
      </c>
      <c r="J11" s="29">
        <v>2014</v>
      </c>
      <c r="K11" s="58">
        <v>63346</v>
      </c>
    </row>
    <row r="12" spans="1:11" s="36" customFormat="1">
      <c r="A12" s="32" t="s">
        <v>2</v>
      </c>
      <c r="B12" s="34" t="s">
        <v>83</v>
      </c>
      <c r="C12" s="35">
        <v>32370</v>
      </c>
      <c r="D12" s="35">
        <v>19943</v>
      </c>
      <c r="E12" s="33">
        <v>23</v>
      </c>
      <c r="F12" s="33">
        <v>56</v>
      </c>
      <c r="G12" s="33">
        <v>28.28</v>
      </c>
      <c r="H12" s="34" t="s">
        <v>75</v>
      </c>
      <c r="I12" s="34">
        <v>21</v>
      </c>
      <c r="J12" s="34">
        <v>2015</v>
      </c>
      <c r="K12" s="59">
        <f>64215+5207</f>
        <v>69422</v>
      </c>
    </row>
    <row r="13" spans="1:11">
      <c r="A13" s="37" t="s">
        <v>20</v>
      </c>
      <c r="B13" s="22" t="s">
        <v>89</v>
      </c>
      <c r="C13" s="39">
        <v>38226</v>
      </c>
      <c r="D13" s="39">
        <v>20127</v>
      </c>
      <c r="E13" s="38">
        <v>7</v>
      </c>
      <c r="F13" s="38">
        <v>56</v>
      </c>
      <c r="G13" s="38">
        <v>13.51</v>
      </c>
      <c r="H13" s="22" t="s">
        <v>78</v>
      </c>
      <c r="I13" s="22">
        <v>13</v>
      </c>
      <c r="J13" s="22"/>
      <c r="K13" s="60">
        <v>45849</v>
      </c>
    </row>
    <row r="14" spans="1:11">
      <c r="A14" s="37" t="s">
        <v>12</v>
      </c>
      <c r="B14" s="22" t="s">
        <v>90</v>
      </c>
      <c r="C14" s="39">
        <v>35311</v>
      </c>
      <c r="D14" s="39">
        <v>20752</v>
      </c>
      <c r="E14" s="38">
        <v>15</v>
      </c>
      <c r="F14" s="38">
        <v>54</v>
      </c>
      <c r="G14" s="38">
        <v>15</v>
      </c>
      <c r="H14" s="22" t="s">
        <v>77</v>
      </c>
      <c r="I14" s="22">
        <v>20</v>
      </c>
      <c r="J14" s="22"/>
      <c r="K14" s="60">
        <v>51006</v>
      </c>
    </row>
    <row r="15" spans="1:11">
      <c r="A15" s="37" t="s">
        <v>15</v>
      </c>
      <c r="B15" s="22" t="s">
        <v>91</v>
      </c>
      <c r="C15" s="39">
        <v>36398</v>
      </c>
      <c r="D15" s="39">
        <v>20658</v>
      </c>
      <c r="E15" s="38">
        <v>12</v>
      </c>
      <c r="F15" s="38">
        <v>54</v>
      </c>
      <c r="G15" s="38">
        <v>13</v>
      </c>
      <c r="H15" s="22" t="s">
        <v>78</v>
      </c>
      <c r="I15" s="22">
        <v>21</v>
      </c>
      <c r="J15" s="22"/>
      <c r="K15" s="60">
        <f>64215+5207</f>
        <v>69422</v>
      </c>
    </row>
    <row r="16" spans="1:11">
      <c r="A16" s="37" t="s">
        <v>18</v>
      </c>
      <c r="B16" s="22" t="s">
        <v>92</v>
      </c>
      <c r="C16" s="39">
        <v>37070</v>
      </c>
      <c r="D16" s="39">
        <v>20903</v>
      </c>
      <c r="E16" s="38">
        <v>10</v>
      </c>
      <c r="F16" s="38">
        <v>54</v>
      </c>
      <c r="G16" s="38">
        <v>12</v>
      </c>
      <c r="H16" s="22" t="s">
        <v>79</v>
      </c>
      <c r="I16" s="22">
        <v>21</v>
      </c>
      <c r="J16" s="22"/>
      <c r="K16" s="60">
        <v>62074</v>
      </c>
    </row>
    <row r="17" spans="1:11">
      <c r="A17" s="37" t="s">
        <v>4</v>
      </c>
      <c r="B17" s="22" t="s">
        <v>93</v>
      </c>
      <c r="C17" s="39">
        <v>32748</v>
      </c>
      <c r="D17" s="39">
        <v>20959</v>
      </c>
      <c r="E17" s="38">
        <v>22</v>
      </c>
      <c r="F17" s="38">
        <v>53</v>
      </c>
      <c r="G17" s="38">
        <v>21</v>
      </c>
      <c r="H17" s="22" t="s">
        <v>77</v>
      </c>
      <c r="I17" s="22">
        <v>21</v>
      </c>
      <c r="J17" s="22"/>
      <c r="K17" s="60">
        <v>63346</v>
      </c>
    </row>
    <row r="18" spans="1:11">
      <c r="A18" s="37" t="s">
        <v>11</v>
      </c>
      <c r="B18" s="22" t="s">
        <v>87</v>
      </c>
      <c r="C18" s="39">
        <v>34967</v>
      </c>
      <c r="D18" s="39">
        <v>20962</v>
      </c>
      <c r="E18" s="38">
        <v>16</v>
      </c>
      <c r="F18" s="38">
        <v>53</v>
      </c>
      <c r="G18" s="38">
        <v>15</v>
      </c>
      <c r="H18" s="22" t="s">
        <v>77</v>
      </c>
      <c r="I18" s="22">
        <v>21</v>
      </c>
      <c r="J18" s="22"/>
      <c r="K18" s="60">
        <v>63346</v>
      </c>
    </row>
    <row r="19" spans="1:11">
      <c r="A19" s="37" t="s">
        <v>17</v>
      </c>
      <c r="B19" s="22" t="s">
        <v>94</v>
      </c>
      <c r="C19" s="39">
        <v>37035</v>
      </c>
      <c r="D19" s="39">
        <v>20993</v>
      </c>
      <c r="E19" s="38">
        <v>10</v>
      </c>
      <c r="F19" s="38">
        <v>53</v>
      </c>
      <c r="G19" s="38">
        <v>14.66</v>
      </c>
      <c r="H19" s="22" t="s">
        <v>79</v>
      </c>
      <c r="I19" s="22">
        <v>17</v>
      </c>
      <c r="J19" s="22"/>
      <c r="K19" s="60">
        <v>48133</v>
      </c>
    </row>
    <row r="20" spans="1:11">
      <c r="A20" s="37" t="s">
        <v>8</v>
      </c>
      <c r="B20" s="22" t="s">
        <v>95</v>
      </c>
      <c r="C20" s="39">
        <v>34211</v>
      </c>
      <c r="D20" s="39">
        <v>21428</v>
      </c>
      <c r="E20" s="38">
        <v>18</v>
      </c>
      <c r="F20" s="38">
        <v>52</v>
      </c>
      <c r="G20" s="38">
        <v>18</v>
      </c>
      <c r="H20" s="22" t="s">
        <v>77</v>
      </c>
      <c r="I20" s="22">
        <v>19</v>
      </c>
      <c r="J20" s="22"/>
      <c r="K20" s="60">
        <v>50406</v>
      </c>
    </row>
    <row r="21" spans="1:11">
      <c r="A21" s="37" t="s">
        <v>23</v>
      </c>
      <c r="B21" s="22" t="s">
        <v>96</v>
      </c>
      <c r="C21" s="39">
        <v>39688</v>
      </c>
      <c r="D21" s="39">
        <v>22528</v>
      </c>
      <c r="E21" s="38">
        <v>3</v>
      </c>
      <c r="F21" s="38">
        <v>49</v>
      </c>
      <c r="G21" s="38">
        <v>1.01</v>
      </c>
      <c r="H21" s="22" t="s">
        <v>78</v>
      </c>
      <c r="I21" s="22">
        <v>9</v>
      </c>
      <c r="J21" s="22"/>
      <c r="K21" s="60">
        <v>21137</v>
      </c>
    </row>
    <row r="22" spans="1:11">
      <c r="A22" s="37" t="s">
        <v>24</v>
      </c>
      <c r="B22" s="22" t="s">
        <v>97</v>
      </c>
      <c r="C22" s="39">
        <v>33513</v>
      </c>
      <c r="D22" s="39">
        <v>22841</v>
      </c>
      <c r="E22" s="38">
        <v>20</v>
      </c>
      <c r="F22" s="38">
        <v>48</v>
      </c>
      <c r="G22" s="38">
        <v>17.63</v>
      </c>
      <c r="H22" s="22" t="s">
        <v>78</v>
      </c>
      <c r="I22" s="22">
        <v>20</v>
      </c>
      <c r="J22" s="22"/>
      <c r="K22" s="60">
        <v>52024</v>
      </c>
    </row>
    <row r="23" spans="1:11">
      <c r="A23" s="37" t="s">
        <v>19</v>
      </c>
      <c r="B23" s="22" t="s">
        <v>98</v>
      </c>
      <c r="C23" s="39">
        <v>37161</v>
      </c>
      <c r="D23" s="39">
        <v>22988</v>
      </c>
      <c r="E23" s="38">
        <v>10</v>
      </c>
      <c r="F23" s="38">
        <v>48</v>
      </c>
      <c r="G23" s="38">
        <v>8.89</v>
      </c>
      <c r="H23" s="22" t="s">
        <v>77</v>
      </c>
      <c r="I23" s="22">
        <v>17</v>
      </c>
      <c r="J23" s="22"/>
      <c r="K23" s="60">
        <v>48646</v>
      </c>
    </row>
    <row r="24" spans="1:11">
      <c r="A24" s="37" t="s">
        <v>5</v>
      </c>
      <c r="B24" s="22" t="s">
        <v>99</v>
      </c>
      <c r="C24" s="39">
        <v>33329</v>
      </c>
      <c r="D24" s="39">
        <v>23427</v>
      </c>
      <c r="E24" s="38">
        <v>20</v>
      </c>
      <c r="F24" s="38">
        <v>47</v>
      </c>
      <c r="G24" s="38">
        <v>18.93</v>
      </c>
      <c r="H24" s="22" t="s">
        <v>75</v>
      </c>
      <c r="I24" s="22">
        <v>21</v>
      </c>
      <c r="J24" s="22"/>
      <c r="K24" s="60">
        <v>64215</v>
      </c>
    </row>
    <row r="25" spans="1:11">
      <c r="A25" s="37" t="s">
        <v>13</v>
      </c>
      <c r="B25" s="22" t="s">
        <v>100</v>
      </c>
      <c r="C25" s="39">
        <v>35643</v>
      </c>
      <c r="D25" s="39">
        <v>23505</v>
      </c>
      <c r="E25" s="38">
        <v>14</v>
      </c>
      <c r="F25" s="38">
        <v>46</v>
      </c>
      <c r="G25" s="38">
        <v>13</v>
      </c>
      <c r="H25" s="22" t="s">
        <v>76</v>
      </c>
      <c r="I25" s="22">
        <v>21</v>
      </c>
      <c r="J25" s="22"/>
      <c r="K25" s="60">
        <v>63346</v>
      </c>
    </row>
    <row r="26" spans="1:11">
      <c r="A26" s="37" t="s">
        <v>22</v>
      </c>
      <c r="B26" s="22" t="s">
        <v>101</v>
      </c>
      <c r="C26" s="39">
        <v>38586</v>
      </c>
      <c r="D26" s="39">
        <v>23798</v>
      </c>
      <c r="E26" s="38">
        <v>6</v>
      </c>
      <c r="F26" s="38">
        <v>46</v>
      </c>
      <c r="G26" s="38">
        <v>5</v>
      </c>
      <c r="H26" s="22" t="s">
        <v>79</v>
      </c>
      <c r="I26" s="22">
        <v>13</v>
      </c>
      <c r="J26" s="22"/>
      <c r="K26" s="60">
        <v>44308</v>
      </c>
    </row>
    <row r="27" spans="1:11">
      <c r="A27" s="37" t="s">
        <v>27</v>
      </c>
      <c r="B27" s="22" t="s">
        <v>97</v>
      </c>
      <c r="C27" s="39">
        <v>39791</v>
      </c>
      <c r="D27" s="39">
        <v>24016</v>
      </c>
      <c r="E27" s="38">
        <v>3</v>
      </c>
      <c r="F27" s="38">
        <v>45</v>
      </c>
      <c r="G27" s="38">
        <v>0.86</v>
      </c>
      <c r="H27" s="22" t="s">
        <v>77</v>
      </c>
      <c r="I27" s="22">
        <v>6</v>
      </c>
      <c r="J27" s="22"/>
      <c r="K27" s="60">
        <v>19766</v>
      </c>
    </row>
    <row r="28" spans="1:11">
      <c r="A28" s="37" t="s">
        <v>10</v>
      </c>
      <c r="B28" s="22" t="s">
        <v>102</v>
      </c>
      <c r="C28" s="39">
        <v>34936</v>
      </c>
      <c r="D28" s="39">
        <v>24605</v>
      </c>
      <c r="E28" s="38">
        <v>16</v>
      </c>
      <c r="F28" s="38">
        <v>43</v>
      </c>
      <c r="G28" s="38">
        <v>11.03</v>
      </c>
      <c r="H28" s="22" t="s">
        <v>77</v>
      </c>
      <c r="I28" s="22">
        <v>18</v>
      </c>
      <c r="J28" s="22"/>
      <c r="K28" s="60">
        <v>49806</v>
      </c>
    </row>
    <row r="29" spans="1:11">
      <c r="A29" s="37" t="s">
        <v>25</v>
      </c>
      <c r="B29" s="22" t="s">
        <v>103</v>
      </c>
      <c r="C29" s="39">
        <v>39264</v>
      </c>
      <c r="D29" s="39">
        <v>24759</v>
      </c>
      <c r="E29" s="38">
        <v>4</v>
      </c>
      <c r="F29" s="38">
        <v>43</v>
      </c>
      <c r="G29" s="38">
        <v>8.9600000000000009</v>
      </c>
      <c r="H29" s="22" t="s">
        <v>79</v>
      </c>
      <c r="I29" s="22">
        <v>12</v>
      </c>
      <c r="J29" s="22"/>
      <c r="K29" s="60">
        <v>43708</v>
      </c>
    </row>
    <row r="30" spans="1:11">
      <c r="A30" s="37" t="s">
        <v>21</v>
      </c>
      <c r="B30" s="22" t="s">
        <v>104</v>
      </c>
      <c r="C30" s="39">
        <v>38226</v>
      </c>
      <c r="D30" s="39">
        <v>25245</v>
      </c>
      <c r="E30" s="38">
        <v>7</v>
      </c>
      <c r="F30" s="38">
        <v>42</v>
      </c>
      <c r="G30" s="38">
        <v>6</v>
      </c>
      <c r="H30" s="22" t="s">
        <v>79</v>
      </c>
      <c r="I30" s="22">
        <v>14</v>
      </c>
      <c r="J30" s="22"/>
      <c r="K30" s="60">
        <v>44908</v>
      </c>
    </row>
    <row r="31" spans="1:11">
      <c r="A31" s="37" t="s">
        <v>26</v>
      </c>
      <c r="B31" s="22" t="s">
        <v>105</v>
      </c>
      <c r="C31" s="39">
        <v>39017</v>
      </c>
      <c r="D31" s="39">
        <v>25940</v>
      </c>
      <c r="E31" s="38">
        <v>5</v>
      </c>
      <c r="F31" s="38">
        <v>40</v>
      </c>
      <c r="G31" s="38">
        <v>3.78</v>
      </c>
      <c r="H31" s="22" t="s">
        <v>79</v>
      </c>
      <c r="I31" s="22">
        <v>15</v>
      </c>
      <c r="J31" s="22"/>
      <c r="K31" s="60">
        <v>45958</v>
      </c>
    </row>
    <row r="32" spans="1:11">
      <c r="A32" s="37" t="s">
        <v>28</v>
      </c>
      <c r="B32" s="22" t="s">
        <v>93</v>
      </c>
      <c r="C32" s="39">
        <v>40444</v>
      </c>
      <c r="D32" s="39">
        <v>26101</v>
      </c>
      <c r="E32" s="38">
        <v>1</v>
      </c>
      <c r="F32" s="38">
        <v>39</v>
      </c>
      <c r="G32" s="38">
        <v>0</v>
      </c>
      <c r="H32" s="22" t="s">
        <v>79</v>
      </c>
      <c r="I32" s="22">
        <v>10</v>
      </c>
      <c r="J32" s="22"/>
      <c r="K32" s="60">
        <v>42508</v>
      </c>
    </row>
    <row r="33" spans="1:11">
      <c r="A33" s="37" t="s">
        <v>29</v>
      </c>
      <c r="B33" s="22" t="s">
        <v>106</v>
      </c>
      <c r="C33" s="39">
        <v>39818</v>
      </c>
      <c r="D33" s="39">
        <v>28166</v>
      </c>
      <c r="E33" s="38">
        <v>2</v>
      </c>
      <c r="F33" s="38">
        <v>34</v>
      </c>
      <c r="G33" s="38">
        <v>1.58</v>
      </c>
      <c r="H33" s="22" t="s">
        <v>79</v>
      </c>
      <c r="I33" s="22">
        <v>5</v>
      </c>
      <c r="J33" s="22"/>
      <c r="K33" s="60">
        <v>39508</v>
      </c>
    </row>
    <row r="34" spans="1:11">
      <c r="A34" s="37" t="s">
        <v>30</v>
      </c>
      <c r="B34" s="22" t="s">
        <v>107</v>
      </c>
      <c r="C34" s="39">
        <v>40017</v>
      </c>
      <c r="D34" s="39">
        <v>28316</v>
      </c>
      <c r="E34" s="38">
        <v>2</v>
      </c>
      <c r="F34" s="38">
        <v>33</v>
      </c>
      <c r="G34" s="38">
        <v>10.87</v>
      </c>
      <c r="H34" s="22" t="s">
        <v>75</v>
      </c>
      <c r="I34" s="22">
        <v>20</v>
      </c>
      <c r="J34" s="22"/>
      <c r="K34" s="60">
        <v>53024</v>
      </c>
    </row>
    <row r="35" spans="1:11">
      <c r="A35" s="38"/>
      <c r="B35" s="22"/>
      <c r="C35" s="39"/>
      <c r="D35" s="39"/>
      <c r="E35" s="38"/>
      <c r="F35" s="38"/>
      <c r="G35" s="38"/>
      <c r="H35" s="22"/>
      <c r="I35" s="22"/>
      <c r="J35" s="22"/>
      <c r="K35" s="61"/>
    </row>
    <row r="36" spans="1:11">
      <c r="A36" s="71" t="s">
        <v>129</v>
      </c>
      <c r="B36" s="72"/>
      <c r="C36" s="72"/>
      <c r="D36" s="72"/>
      <c r="E36" s="72"/>
      <c r="F36" s="72"/>
      <c r="G36" s="72"/>
      <c r="H36" s="72"/>
      <c r="I36" s="72"/>
      <c r="J36" s="72"/>
      <c r="K36" s="73"/>
    </row>
    <row r="37" spans="1:11" s="41" customFormat="1">
      <c r="A37" s="62" t="s">
        <v>31</v>
      </c>
      <c r="B37" s="50" t="s">
        <v>108</v>
      </c>
      <c r="C37" s="51">
        <v>25856</v>
      </c>
      <c r="D37" s="51">
        <v>17898</v>
      </c>
      <c r="E37" s="49">
        <v>41</v>
      </c>
      <c r="F37" s="49">
        <v>62</v>
      </c>
      <c r="G37" s="49">
        <v>42.83</v>
      </c>
      <c r="H37" s="49"/>
      <c r="I37" s="49"/>
      <c r="J37" s="50">
        <v>2011</v>
      </c>
      <c r="K37" s="63">
        <f>20.61*(40*52)</f>
        <v>42868.799999999996</v>
      </c>
    </row>
    <row r="38" spans="1:11" s="42" customFormat="1">
      <c r="A38" s="18" t="s">
        <v>37</v>
      </c>
      <c r="B38" s="20" t="s">
        <v>109</v>
      </c>
      <c r="C38" s="21">
        <v>34208</v>
      </c>
      <c r="D38" s="21">
        <v>15034</v>
      </c>
      <c r="E38" s="19">
        <v>18</v>
      </c>
      <c r="F38" s="19">
        <v>70</v>
      </c>
      <c r="G38" s="19">
        <v>17</v>
      </c>
      <c r="H38" s="19"/>
      <c r="I38" s="19"/>
      <c r="J38" s="20">
        <v>2012</v>
      </c>
      <c r="K38" s="56">
        <f>13.64*(6*181)</f>
        <v>14813.04</v>
      </c>
    </row>
    <row r="39" spans="1:11" s="42" customFormat="1">
      <c r="A39" s="18" t="s">
        <v>43</v>
      </c>
      <c r="B39" s="20" t="s">
        <v>110</v>
      </c>
      <c r="C39" s="21">
        <v>38503</v>
      </c>
      <c r="D39" s="21">
        <v>15214</v>
      </c>
      <c r="E39" s="19">
        <v>6</v>
      </c>
      <c r="F39" s="19">
        <v>69</v>
      </c>
      <c r="G39" s="19">
        <v>4.72</v>
      </c>
      <c r="H39" s="19"/>
      <c r="I39" s="19"/>
      <c r="J39" s="20"/>
      <c r="K39" s="56">
        <f>13.61*(20*52)</f>
        <v>14154.4</v>
      </c>
    </row>
    <row r="40" spans="1:11">
      <c r="A40" s="18" t="s">
        <v>32</v>
      </c>
      <c r="B40" s="20" t="s">
        <v>111</v>
      </c>
      <c r="C40" s="21">
        <v>28034</v>
      </c>
      <c r="D40" s="21">
        <v>19024</v>
      </c>
      <c r="E40" s="19">
        <v>35</v>
      </c>
      <c r="F40" s="19">
        <v>59</v>
      </c>
      <c r="G40" s="19">
        <v>34.75</v>
      </c>
      <c r="H40" s="19"/>
      <c r="I40" s="19"/>
      <c r="J40" s="20">
        <v>2012</v>
      </c>
      <c r="K40" s="60">
        <f>17.25*(35*52)</f>
        <v>31395</v>
      </c>
    </row>
    <row r="41" spans="1:11" s="43" customFormat="1">
      <c r="A41" s="23" t="s">
        <v>36</v>
      </c>
      <c r="B41" s="25" t="s">
        <v>109</v>
      </c>
      <c r="C41" s="26">
        <v>33121</v>
      </c>
      <c r="D41" s="26">
        <v>18243</v>
      </c>
      <c r="E41" s="24">
        <v>21</v>
      </c>
      <c r="F41" s="24">
        <v>62</v>
      </c>
      <c r="G41" s="24">
        <v>21.77</v>
      </c>
      <c r="H41" s="24"/>
      <c r="I41" s="24"/>
      <c r="J41" s="25">
        <v>2013</v>
      </c>
      <c r="K41" s="57">
        <f>13.64*(6*181)</f>
        <v>14813.04</v>
      </c>
    </row>
    <row r="42" spans="1:11" s="43" customFormat="1">
      <c r="A42" s="23" t="s">
        <v>38</v>
      </c>
      <c r="B42" s="25" t="s">
        <v>109</v>
      </c>
      <c r="C42" s="26">
        <v>34669</v>
      </c>
      <c r="D42" s="26">
        <v>17924</v>
      </c>
      <c r="E42" s="24">
        <v>17</v>
      </c>
      <c r="F42" s="24">
        <v>62</v>
      </c>
      <c r="G42" s="24">
        <v>15.16</v>
      </c>
      <c r="H42" s="24"/>
      <c r="I42" s="24"/>
      <c r="J42" s="25"/>
      <c r="K42" s="57">
        <f>13.64*(6*181)</f>
        <v>14813.04</v>
      </c>
    </row>
    <row r="43" spans="1:11">
      <c r="A43" s="27" t="s">
        <v>39</v>
      </c>
      <c r="B43" s="29" t="s">
        <v>109</v>
      </c>
      <c r="C43" s="30">
        <v>34940</v>
      </c>
      <c r="D43" s="30">
        <v>19194</v>
      </c>
      <c r="E43" s="28">
        <v>16</v>
      </c>
      <c r="F43" s="28">
        <v>59</v>
      </c>
      <c r="G43" s="28">
        <v>19.87</v>
      </c>
      <c r="H43" s="28"/>
      <c r="I43" s="28"/>
      <c r="J43" s="29">
        <v>2014</v>
      </c>
      <c r="K43" s="58">
        <f>13.64*(6*181)</f>
        <v>14813.04</v>
      </c>
    </row>
    <row r="44" spans="1:11">
      <c r="A44" s="32" t="s">
        <v>33</v>
      </c>
      <c r="B44" s="34" t="s">
        <v>108</v>
      </c>
      <c r="C44" s="35">
        <v>31985</v>
      </c>
      <c r="D44" s="35">
        <v>19238</v>
      </c>
      <c r="E44" s="33">
        <v>24</v>
      </c>
      <c r="F44" s="33">
        <v>58</v>
      </c>
      <c r="G44" s="33">
        <v>24.75</v>
      </c>
      <c r="H44" s="33"/>
      <c r="I44" s="33"/>
      <c r="J44" s="34">
        <v>2015</v>
      </c>
      <c r="K44" s="59">
        <f>15.59*2080</f>
        <v>32427.200000000001</v>
      </c>
    </row>
    <row r="45" spans="1:11">
      <c r="A45" s="44" t="s">
        <v>41</v>
      </c>
      <c r="B45" s="22" t="s">
        <v>111</v>
      </c>
      <c r="C45" s="45">
        <v>35247</v>
      </c>
      <c r="D45" s="39">
        <v>20334</v>
      </c>
      <c r="E45" s="38">
        <v>15</v>
      </c>
      <c r="F45" s="38">
        <v>55</v>
      </c>
      <c r="G45" s="38">
        <v>12.24</v>
      </c>
      <c r="H45" s="22"/>
      <c r="I45" s="22"/>
      <c r="J45" s="22"/>
      <c r="K45" s="60">
        <f>15.69*(35*52)</f>
        <v>28555.8</v>
      </c>
    </row>
    <row r="46" spans="1:11">
      <c r="A46" s="44" t="s">
        <v>40</v>
      </c>
      <c r="B46" s="22" t="s">
        <v>109</v>
      </c>
      <c r="C46" s="45">
        <v>35002</v>
      </c>
      <c r="D46" s="39">
        <v>20892</v>
      </c>
      <c r="E46" s="38">
        <v>16</v>
      </c>
      <c r="F46" s="38">
        <v>54</v>
      </c>
      <c r="G46" s="38">
        <v>14.84</v>
      </c>
      <c r="H46" s="22"/>
      <c r="I46" s="22"/>
      <c r="J46" s="22"/>
      <c r="K46" s="60">
        <f>13.64*(6*181)</f>
        <v>14813.04</v>
      </c>
    </row>
    <row r="47" spans="1:11">
      <c r="A47" s="44" t="s">
        <v>72</v>
      </c>
      <c r="B47" s="22" t="s">
        <v>110</v>
      </c>
      <c r="C47" s="45">
        <v>37161</v>
      </c>
      <c r="D47" s="39">
        <v>21122</v>
      </c>
      <c r="E47" s="38">
        <v>16</v>
      </c>
      <c r="F47" s="38">
        <v>54</v>
      </c>
      <c r="G47" s="38">
        <v>14.61</v>
      </c>
      <c r="H47" s="22"/>
      <c r="I47" s="22"/>
      <c r="J47" s="22"/>
      <c r="K47" s="60">
        <v>14154.4</v>
      </c>
    </row>
    <row r="48" spans="1:11">
      <c r="A48" s="44" t="s">
        <v>34</v>
      </c>
      <c r="B48" s="22" t="s">
        <v>108</v>
      </c>
      <c r="C48" s="45">
        <v>31994</v>
      </c>
      <c r="D48" s="39">
        <v>21002</v>
      </c>
      <c r="E48" s="38">
        <v>24</v>
      </c>
      <c r="F48" s="38">
        <v>53</v>
      </c>
      <c r="G48" s="38">
        <v>23</v>
      </c>
      <c r="H48" s="22"/>
      <c r="I48" s="22"/>
      <c r="J48" s="22"/>
      <c r="K48" s="60">
        <f>18.85*(52*40)</f>
        <v>39208</v>
      </c>
    </row>
    <row r="49" spans="1:11">
      <c r="A49" s="44" t="s">
        <v>35</v>
      </c>
      <c r="B49" s="22" t="s">
        <v>111</v>
      </c>
      <c r="C49" s="45">
        <v>33112</v>
      </c>
      <c r="D49" s="39">
        <v>21039</v>
      </c>
      <c r="E49" s="38">
        <v>21</v>
      </c>
      <c r="F49" s="38">
        <v>53</v>
      </c>
      <c r="G49" s="38">
        <v>18.260000000000002</v>
      </c>
      <c r="H49" s="22"/>
      <c r="I49" s="22"/>
      <c r="J49" s="22"/>
      <c r="K49" s="60">
        <f>17.25*(35*52)</f>
        <v>31395</v>
      </c>
    </row>
    <row r="50" spans="1:11">
      <c r="A50" s="44" t="s">
        <v>45</v>
      </c>
      <c r="B50" s="22" t="s">
        <v>112</v>
      </c>
      <c r="C50" s="45">
        <v>38831</v>
      </c>
      <c r="D50" s="39">
        <v>21477</v>
      </c>
      <c r="E50" s="38">
        <v>5</v>
      </c>
      <c r="F50" s="38">
        <v>52</v>
      </c>
      <c r="G50" s="38">
        <v>3.38</v>
      </c>
      <c r="H50" s="22"/>
      <c r="I50" s="22"/>
      <c r="J50" s="22"/>
      <c r="K50" s="60">
        <f>13.33*(4.8*180)</f>
        <v>11517.12</v>
      </c>
    </row>
    <row r="51" spans="1:11">
      <c r="A51" s="44" t="s">
        <v>47</v>
      </c>
      <c r="B51" s="22" t="s">
        <v>111</v>
      </c>
      <c r="C51" s="45">
        <v>39260</v>
      </c>
      <c r="D51" s="39">
        <v>21319</v>
      </c>
      <c r="E51" s="38">
        <v>4</v>
      </c>
      <c r="F51" s="38">
        <v>52</v>
      </c>
      <c r="G51" s="38">
        <v>4.2300000000000004</v>
      </c>
      <c r="H51" s="22"/>
      <c r="I51" s="22"/>
      <c r="J51" s="22"/>
      <c r="K51" s="60">
        <f>15.69*(35*52)</f>
        <v>28555.8</v>
      </c>
    </row>
    <row r="52" spans="1:11">
      <c r="A52" s="44" t="s">
        <v>44</v>
      </c>
      <c r="B52" s="22" t="s">
        <v>110</v>
      </c>
      <c r="C52" s="45">
        <v>38771</v>
      </c>
      <c r="D52" s="39">
        <v>22003</v>
      </c>
      <c r="E52" s="38">
        <v>5</v>
      </c>
      <c r="F52" s="38">
        <v>51</v>
      </c>
      <c r="G52" s="38">
        <v>4.2300000000000004</v>
      </c>
      <c r="H52" s="22"/>
      <c r="I52" s="22"/>
      <c r="J52" s="22"/>
      <c r="K52" s="60">
        <v>14154.4</v>
      </c>
    </row>
    <row r="53" spans="1:11">
      <c r="A53" s="46" t="s">
        <v>49</v>
      </c>
      <c r="B53" s="22" t="s">
        <v>110</v>
      </c>
      <c r="C53" s="39">
        <v>39638</v>
      </c>
      <c r="D53" s="39">
        <v>21734</v>
      </c>
      <c r="E53" s="38">
        <v>3</v>
      </c>
      <c r="F53" s="38">
        <v>51</v>
      </c>
      <c r="G53" s="38">
        <v>1.75</v>
      </c>
      <c r="H53" s="22"/>
      <c r="I53" s="22"/>
      <c r="J53" s="22"/>
      <c r="K53" s="60">
        <v>14154.4</v>
      </c>
    </row>
    <row r="54" spans="1:11">
      <c r="A54" s="44" t="s">
        <v>53</v>
      </c>
      <c r="B54" s="22" t="s">
        <v>109</v>
      </c>
      <c r="C54" s="45">
        <v>40052</v>
      </c>
      <c r="D54" s="39">
        <v>22286</v>
      </c>
      <c r="E54" s="38">
        <v>2</v>
      </c>
      <c r="F54" s="38">
        <v>50</v>
      </c>
      <c r="G54" s="38">
        <v>14.69</v>
      </c>
      <c r="H54" s="22"/>
      <c r="I54" s="22"/>
      <c r="J54" s="22"/>
      <c r="K54" s="60">
        <f>13.64*(6*144)</f>
        <v>11784.960000000001</v>
      </c>
    </row>
    <row r="55" spans="1:11">
      <c r="A55" s="44" t="s">
        <v>46</v>
      </c>
      <c r="B55" s="22" t="s">
        <v>110</v>
      </c>
      <c r="C55" s="45">
        <v>39065</v>
      </c>
      <c r="D55" s="39">
        <v>22789</v>
      </c>
      <c r="E55" s="38">
        <v>5</v>
      </c>
      <c r="F55" s="38">
        <v>48</v>
      </c>
      <c r="G55" s="38">
        <v>3.17</v>
      </c>
      <c r="H55" s="22"/>
      <c r="I55" s="22"/>
      <c r="J55" s="22"/>
      <c r="K55" s="60">
        <v>14154.4</v>
      </c>
    </row>
    <row r="56" spans="1:11">
      <c r="A56" s="44" t="s">
        <v>42</v>
      </c>
      <c r="B56" s="22" t="s">
        <v>110</v>
      </c>
      <c r="C56" s="45">
        <v>38306</v>
      </c>
      <c r="D56" s="39">
        <v>23628</v>
      </c>
      <c r="E56" s="38">
        <v>7</v>
      </c>
      <c r="F56" s="38">
        <v>46</v>
      </c>
      <c r="G56" s="38">
        <v>9.2200000000000006</v>
      </c>
      <c r="H56" s="22"/>
      <c r="I56" s="22"/>
      <c r="J56" s="22"/>
      <c r="K56" s="60">
        <v>14154.4</v>
      </c>
    </row>
    <row r="57" spans="1:11">
      <c r="A57" s="46" t="s">
        <v>50</v>
      </c>
      <c r="B57" s="22" t="s">
        <v>110</v>
      </c>
      <c r="C57" s="39">
        <v>39652</v>
      </c>
      <c r="D57" s="39">
        <v>24100</v>
      </c>
      <c r="E57" s="38">
        <v>3</v>
      </c>
      <c r="F57" s="38">
        <v>45</v>
      </c>
      <c r="G57" s="38">
        <v>1.66</v>
      </c>
      <c r="H57" s="22"/>
      <c r="I57" s="22"/>
      <c r="J57" s="22"/>
      <c r="K57" s="60">
        <v>14154.4</v>
      </c>
    </row>
    <row r="58" spans="1:11">
      <c r="A58" s="46" t="s">
        <v>52</v>
      </c>
      <c r="B58" s="22" t="s">
        <v>109</v>
      </c>
      <c r="C58" s="39">
        <v>40017</v>
      </c>
      <c r="D58" s="39">
        <v>24577</v>
      </c>
      <c r="E58" s="38">
        <v>2</v>
      </c>
      <c r="F58" s="38">
        <v>44</v>
      </c>
      <c r="G58" s="38">
        <v>0.88</v>
      </c>
      <c r="H58" s="22"/>
      <c r="I58" s="22"/>
      <c r="J58" s="22"/>
      <c r="K58" s="60">
        <f>13.64*(6*144)</f>
        <v>11784.960000000001</v>
      </c>
    </row>
    <row r="59" spans="1:11">
      <c r="A59" s="44" t="s">
        <v>48</v>
      </c>
      <c r="B59" s="22" t="s">
        <v>113</v>
      </c>
      <c r="C59" s="45">
        <v>39321</v>
      </c>
      <c r="D59" s="39">
        <v>27345</v>
      </c>
      <c r="E59" s="38">
        <v>4</v>
      </c>
      <c r="F59" s="38">
        <v>36</v>
      </c>
      <c r="G59" s="38">
        <v>3</v>
      </c>
      <c r="H59" s="22"/>
      <c r="I59" s="22"/>
      <c r="J59" s="22"/>
      <c r="K59" s="60">
        <f>16.64*(35*52)</f>
        <v>30284.799999999999</v>
      </c>
    </row>
    <row r="60" spans="1:11">
      <c r="A60" s="46" t="s">
        <v>51</v>
      </c>
      <c r="B60" s="22" t="s">
        <v>111</v>
      </c>
      <c r="C60" s="39">
        <v>39657</v>
      </c>
      <c r="D60" s="39">
        <v>28863</v>
      </c>
      <c r="E60" s="38">
        <v>3</v>
      </c>
      <c r="F60" s="38">
        <v>32</v>
      </c>
      <c r="G60" s="38">
        <v>2</v>
      </c>
      <c r="H60" s="22"/>
      <c r="I60" s="22"/>
      <c r="J60" s="22"/>
      <c r="K60" s="60">
        <f>15.69*(35*52)</f>
        <v>28555.8</v>
      </c>
    </row>
    <row r="61" spans="1:11">
      <c r="A61" s="47" t="s">
        <v>60</v>
      </c>
      <c r="B61" s="22" t="s">
        <v>109</v>
      </c>
      <c r="C61" s="39">
        <v>40391</v>
      </c>
      <c r="D61" s="39">
        <v>30025</v>
      </c>
      <c r="E61" s="38">
        <v>1</v>
      </c>
      <c r="F61" s="38">
        <v>29</v>
      </c>
      <c r="G61" s="38">
        <v>1.62</v>
      </c>
      <c r="H61" s="22"/>
      <c r="I61" s="22"/>
      <c r="J61" s="22"/>
      <c r="K61" s="61">
        <f>13.64*(6*144)</f>
        <v>11784.960000000001</v>
      </c>
    </row>
    <row r="62" spans="1:11">
      <c r="A62" s="47"/>
      <c r="B62" s="22"/>
      <c r="C62" s="39"/>
      <c r="D62" s="39"/>
      <c r="E62" s="38"/>
      <c r="F62" s="38"/>
      <c r="G62" s="38"/>
      <c r="H62" s="22"/>
      <c r="I62" s="22"/>
      <c r="J62" s="22"/>
      <c r="K62" s="61"/>
    </row>
    <row r="63" spans="1:11">
      <c r="A63" s="68" t="s">
        <v>131</v>
      </c>
      <c r="B63" s="69"/>
      <c r="C63" s="69"/>
      <c r="D63" s="69"/>
      <c r="E63" s="69"/>
      <c r="F63" s="69"/>
      <c r="G63" s="69"/>
      <c r="H63" s="69"/>
      <c r="I63" s="69"/>
      <c r="J63" s="69"/>
      <c r="K63" s="70"/>
    </row>
    <row r="64" spans="1:11" s="41" customFormat="1">
      <c r="A64" s="67" t="s">
        <v>67</v>
      </c>
      <c r="B64" s="50" t="s">
        <v>114</v>
      </c>
      <c r="C64" s="51">
        <v>30550</v>
      </c>
      <c r="D64" s="51">
        <v>17759</v>
      </c>
      <c r="E64" s="49">
        <v>28</v>
      </c>
      <c r="F64" s="49">
        <v>62</v>
      </c>
      <c r="G64" s="49">
        <v>27</v>
      </c>
      <c r="H64" s="50"/>
      <c r="I64" s="50"/>
      <c r="J64" s="50">
        <v>2011</v>
      </c>
      <c r="K64" s="61">
        <v>68640</v>
      </c>
    </row>
    <row r="65" spans="1:11" s="41" customFormat="1">
      <c r="A65" s="48" t="s">
        <v>69</v>
      </c>
      <c r="B65" s="50" t="s">
        <v>115</v>
      </c>
      <c r="C65" s="51">
        <v>33121</v>
      </c>
      <c r="D65" s="51">
        <v>18033</v>
      </c>
      <c r="E65" s="49">
        <v>21</v>
      </c>
      <c r="F65" s="49">
        <v>62</v>
      </c>
      <c r="G65" s="49">
        <v>19.77</v>
      </c>
      <c r="H65" s="50"/>
      <c r="I65" s="50"/>
      <c r="J65" s="50">
        <v>2011</v>
      </c>
      <c r="K65" s="60">
        <v>27984</v>
      </c>
    </row>
    <row r="66" spans="1:11" s="42" customFormat="1">
      <c r="A66" s="18" t="s">
        <v>66</v>
      </c>
      <c r="B66" s="20" t="s">
        <v>116</v>
      </c>
      <c r="C66" s="21">
        <v>36398</v>
      </c>
      <c r="D66" s="21">
        <v>19572</v>
      </c>
      <c r="E66" s="19">
        <v>12</v>
      </c>
      <c r="F66" s="19">
        <v>57</v>
      </c>
      <c r="G66" s="19">
        <v>34.130000000000003</v>
      </c>
      <c r="H66" s="19"/>
      <c r="I66" s="19"/>
      <c r="J66" s="20">
        <v>2012</v>
      </c>
      <c r="K66" s="60">
        <v>72766</v>
      </c>
    </row>
    <row r="67" spans="1:11" s="36" customFormat="1">
      <c r="A67" s="32" t="s">
        <v>62</v>
      </c>
      <c r="B67" s="34" t="s">
        <v>117</v>
      </c>
      <c r="C67" s="35">
        <v>33420</v>
      </c>
      <c r="D67" s="35">
        <v>19304</v>
      </c>
      <c r="E67" s="33">
        <v>20</v>
      </c>
      <c r="F67" s="33">
        <v>58</v>
      </c>
      <c r="G67" s="33">
        <v>25.94</v>
      </c>
      <c r="H67" s="33"/>
      <c r="I67" s="33"/>
      <c r="J67" s="34">
        <v>2015</v>
      </c>
      <c r="K67" s="60">
        <v>93008</v>
      </c>
    </row>
    <row r="68" spans="1:11">
      <c r="A68" s="46" t="s">
        <v>65</v>
      </c>
      <c r="B68" s="22" t="s">
        <v>118</v>
      </c>
      <c r="C68" s="39">
        <v>38228</v>
      </c>
      <c r="D68" s="39">
        <v>20043</v>
      </c>
      <c r="E68" s="38">
        <v>7</v>
      </c>
      <c r="F68" s="38">
        <v>57</v>
      </c>
      <c r="G68" s="38">
        <v>19.71</v>
      </c>
      <c r="H68" s="22"/>
      <c r="I68" s="22"/>
      <c r="J68" s="22"/>
      <c r="K68" s="60">
        <v>74782</v>
      </c>
    </row>
    <row r="69" spans="1:11">
      <c r="A69" s="46" t="s">
        <v>61</v>
      </c>
      <c r="B69" s="22" t="s">
        <v>119</v>
      </c>
      <c r="C69" s="39">
        <v>35431</v>
      </c>
      <c r="D69" s="39">
        <v>20960</v>
      </c>
      <c r="E69" s="38">
        <v>14</v>
      </c>
      <c r="F69" s="38">
        <v>53</v>
      </c>
      <c r="G69" s="38">
        <v>25</v>
      </c>
      <c r="H69" s="22"/>
      <c r="I69" s="22"/>
      <c r="J69" s="22"/>
      <c r="K69" s="60">
        <v>112742</v>
      </c>
    </row>
    <row r="70" spans="1:11">
      <c r="A70" s="46" t="s">
        <v>63</v>
      </c>
      <c r="B70" s="22" t="s">
        <v>118</v>
      </c>
      <c r="C70" s="39">
        <v>38200</v>
      </c>
      <c r="D70" s="39">
        <v>22764</v>
      </c>
      <c r="E70" s="38">
        <v>7</v>
      </c>
      <c r="F70" s="38">
        <v>49</v>
      </c>
      <c r="G70" s="38">
        <v>22</v>
      </c>
      <c r="H70" s="22"/>
      <c r="I70" s="22"/>
      <c r="J70" s="22"/>
      <c r="K70" s="60">
        <v>74782</v>
      </c>
    </row>
    <row r="71" spans="1:11">
      <c r="A71" s="46" t="s">
        <v>64</v>
      </c>
      <c r="B71" s="22" t="s">
        <v>120</v>
      </c>
      <c r="C71" s="39">
        <v>39699</v>
      </c>
      <c r="D71" s="39">
        <v>22963</v>
      </c>
      <c r="E71" s="38">
        <v>3</v>
      </c>
      <c r="F71" s="38">
        <v>48</v>
      </c>
      <c r="G71" s="38">
        <v>17.63</v>
      </c>
      <c r="H71" s="22"/>
      <c r="I71" s="22"/>
      <c r="J71" s="22"/>
      <c r="K71" s="60">
        <v>89765</v>
      </c>
    </row>
    <row r="72" spans="1:11">
      <c r="A72" s="46" t="s">
        <v>70</v>
      </c>
      <c r="B72" s="22" t="s">
        <v>121</v>
      </c>
      <c r="C72" s="39">
        <v>37487</v>
      </c>
      <c r="D72" s="39">
        <v>24670</v>
      </c>
      <c r="E72" s="38">
        <v>9</v>
      </c>
      <c r="F72" s="38">
        <v>43</v>
      </c>
      <c r="G72" s="38">
        <v>8</v>
      </c>
      <c r="H72" s="22"/>
      <c r="I72" s="22"/>
      <c r="J72" s="22"/>
      <c r="K72" s="60">
        <v>68171</v>
      </c>
    </row>
    <row r="73" spans="1:11">
      <c r="A73" s="47" t="s">
        <v>68</v>
      </c>
      <c r="B73" s="22" t="s">
        <v>122</v>
      </c>
      <c r="C73" s="39">
        <v>38803</v>
      </c>
      <c r="D73" s="39">
        <v>27667</v>
      </c>
      <c r="E73" s="38">
        <v>5</v>
      </c>
      <c r="F73" s="38">
        <v>35</v>
      </c>
      <c r="G73" s="38">
        <v>4.3899999999999997</v>
      </c>
      <c r="H73" s="22"/>
      <c r="I73" s="22"/>
      <c r="J73" s="22"/>
      <c r="K73" s="61">
        <v>58310</v>
      </c>
    </row>
    <row r="74" spans="1:11">
      <c r="F74" s="3"/>
    </row>
    <row r="75" spans="1:11">
      <c r="A75" s="74" t="s">
        <v>132</v>
      </c>
      <c r="B75" s="75"/>
      <c r="F75" s="3"/>
    </row>
    <row r="76" spans="1:11">
      <c r="A76" s="37" t="s">
        <v>127</v>
      </c>
      <c r="B76" s="76"/>
    </row>
    <row r="77" spans="1:11">
      <c r="A77" s="37" t="s">
        <v>126</v>
      </c>
      <c r="B77" s="76"/>
    </row>
    <row r="78" spans="1:11">
      <c r="A78" s="40" t="s">
        <v>128</v>
      </c>
      <c r="B78" s="77"/>
    </row>
  </sheetData>
  <mergeCells count="4">
    <mergeCell ref="A63:K63"/>
    <mergeCell ref="A1:K1"/>
    <mergeCell ref="A36:K36"/>
    <mergeCell ref="A5:K5"/>
  </mergeCells>
  <phoneticPr fontId="2" type="noConversion"/>
  <pageMargins left="0.75" right="0.75" top="1" bottom="1" header="0.5" footer="0.5"/>
  <pageSetup orientation="landscape" r:id="rId1"/>
  <headerFooter alignWithMargins="0"/>
  <rowBreaks count="2" manualBreakCount="2">
    <brk id="35" max="16383" man="1"/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nfatica</dc:creator>
  <cp:lastModifiedBy>Erie County Technical School</cp:lastModifiedBy>
  <cp:lastPrinted>2011-04-27T14:04:49Z</cp:lastPrinted>
  <dcterms:created xsi:type="dcterms:W3CDTF">2005-01-31T17:22:33Z</dcterms:created>
  <dcterms:modified xsi:type="dcterms:W3CDTF">2011-04-27T14:04:51Z</dcterms:modified>
</cp:coreProperties>
</file>